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13_ncr:1_{C8660F9F-8C59-4AA7-9BDF-1C34D67EC3CD}" xr6:coauthVersionLast="47" xr6:coauthVersionMax="47" xr10:uidLastSave="{00000000-0000-0000-0000-000000000000}"/>
  <bookViews>
    <workbookView xWindow="-28920" yWindow="15" windowWidth="29040" windowHeight="15720" xr2:uid="{00000000-000D-0000-FFFF-FFFF00000000}"/>
  </bookViews>
  <sheets>
    <sheet name="完全週休・月単位・通期" sheetId="13" r:id="rId1"/>
    <sheet name="完全週休・月単位・通期(記入例)" sheetId="12" r:id="rId2"/>
    <sheet name="港湾(土曜起算)" sheetId="16" r:id="rId3"/>
    <sheet name="港湾(土曜起算記入例)" sheetId="14" r:id="rId4"/>
    <sheet name="港湾(月曜起算)" sheetId="15" r:id="rId5"/>
    <sheet name="港湾(月曜起算記入例)" sheetId="11" r:id="rId6"/>
  </sheets>
  <definedNames>
    <definedName name="_xlnm.Print_Area" localSheetId="0">完全週休・月単位・通期!$A$1:$AJ$459</definedName>
    <definedName name="_xlnm.Print_Area" localSheetId="1">'完全週休・月単位・通期(記入例)'!$A$1:$AJ$459</definedName>
    <definedName name="_xlnm.Print_Area" localSheetId="4">'港湾(月曜起算)'!$A$1:$AI$82</definedName>
    <definedName name="_xlnm.Print_Area" localSheetId="5">'港湾(月曜起算記入例)'!$A$1:$AM$82</definedName>
    <definedName name="_xlnm.Print_Area" localSheetId="2">'港湾(土曜起算)'!$A$1:$AI$82</definedName>
    <definedName name="_xlnm.Print_Area" localSheetId="3">'港湾(土曜起算記入例)'!$A$1:$AM$83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6" l="1"/>
  <c r="E87" i="16"/>
  <c r="D87" i="16"/>
  <c r="AA81" i="16"/>
  <c r="AG76" i="16"/>
  <c r="AF76" i="16"/>
  <c r="AI76" i="16" s="1"/>
  <c r="AG75" i="16"/>
  <c r="AI75" i="16" s="1"/>
  <c r="AF75" i="16"/>
  <c r="AE68" i="16"/>
  <c r="AE71" i="16" s="1"/>
  <c r="AD68" i="16"/>
  <c r="AD71" i="16" s="1"/>
  <c r="AC68" i="16"/>
  <c r="AC71" i="16" s="1"/>
  <c r="AB68" i="16"/>
  <c r="AB71" i="16" s="1"/>
  <c r="AA68" i="16"/>
  <c r="AA71" i="16" s="1"/>
  <c r="Z68" i="16"/>
  <c r="Z71" i="16" s="1"/>
  <c r="Y68" i="16"/>
  <c r="Y71" i="16" s="1"/>
  <c r="X68" i="16"/>
  <c r="X71" i="16" s="1"/>
  <c r="W68" i="16"/>
  <c r="W71" i="16" s="1"/>
  <c r="V68" i="16"/>
  <c r="V71" i="16" s="1"/>
  <c r="U68" i="16"/>
  <c r="U71" i="16" s="1"/>
  <c r="T68" i="16"/>
  <c r="T71" i="16" s="1"/>
  <c r="S68" i="16"/>
  <c r="S71" i="16" s="1"/>
  <c r="R68" i="16"/>
  <c r="R71" i="16" s="1"/>
  <c r="Q68" i="16"/>
  <c r="Q71" i="16" s="1"/>
  <c r="P68" i="16"/>
  <c r="P71" i="16" s="1"/>
  <c r="O68" i="16"/>
  <c r="O71" i="16" s="1"/>
  <c r="N68" i="16"/>
  <c r="N71" i="16" s="1"/>
  <c r="M68" i="16"/>
  <c r="M71" i="16" s="1"/>
  <c r="L68" i="16"/>
  <c r="L71" i="16" s="1"/>
  <c r="K68" i="16"/>
  <c r="K71" i="16" s="1"/>
  <c r="J68" i="16"/>
  <c r="J71" i="16" s="1"/>
  <c r="I68" i="16"/>
  <c r="I71" i="16" s="1"/>
  <c r="H68" i="16"/>
  <c r="H71" i="16" s="1"/>
  <c r="G68" i="16"/>
  <c r="G71" i="16" s="1"/>
  <c r="F68" i="16"/>
  <c r="F71" i="16" s="1"/>
  <c r="E68" i="16"/>
  <c r="E71" i="16" s="1"/>
  <c r="D68" i="16"/>
  <c r="D71" i="16" s="1"/>
  <c r="AE67" i="16"/>
  <c r="AD67" i="16"/>
  <c r="AC67" i="16"/>
  <c r="AB67" i="16"/>
  <c r="AA67" i="16"/>
  <c r="Z67" i="16"/>
  <c r="Y67" i="16"/>
  <c r="X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G65" i="16"/>
  <c r="AF65" i="16"/>
  <c r="AI65" i="16" s="1"/>
  <c r="AG64" i="16"/>
  <c r="AI64" i="16" s="1"/>
  <c r="AF64" i="16"/>
  <c r="AE57" i="16"/>
  <c r="AE60" i="16" s="1"/>
  <c r="AD57" i="16"/>
  <c r="AD60" i="16" s="1"/>
  <c r="AC57" i="16"/>
  <c r="AC60" i="16" s="1"/>
  <c r="AB57" i="16"/>
  <c r="AB60" i="16" s="1"/>
  <c r="AA57" i="16"/>
  <c r="AA60" i="16" s="1"/>
  <c r="Z57" i="16"/>
  <c r="Z60" i="16" s="1"/>
  <c r="Y57" i="16"/>
  <c r="Y60" i="16" s="1"/>
  <c r="X57" i="16"/>
  <c r="X60" i="16" s="1"/>
  <c r="W57" i="16"/>
  <c r="W60" i="16" s="1"/>
  <c r="V57" i="16"/>
  <c r="V60" i="16" s="1"/>
  <c r="U57" i="16"/>
  <c r="U60" i="16" s="1"/>
  <c r="T57" i="16"/>
  <c r="T60" i="16" s="1"/>
  <c r="S57" i="16"/>
  <c r="S60" i="16" s="1"/>
  <c r="R57" i="16"/>
  <c r="R60" i="16" s="1"/>
  <c r="Q57" i="16"/>
  <c r="Q60" i="16" s="1"/>
  <c r="P57" i="16"/>
  <c r="P60" i="16" s="1"/>
  <c r="O57" i="16"/>
  <c r="O60" i="16" s="1"/>
  <c r="N57" i="16"/>
  <c r="N60" i="16" s="1"/>
  <c r="M57" i="16"/>
  <c r="M60" i="16" s="1"/>
  <c r="L57" i="16"/>
  <c r="L60" i="16" s="1"/>
  <c r="K57" i="16"/>
  <c r="K60" i="16" s="1"/>
  <c r="J57" i="16"/>
  <c r="J60" i="16" s="1"/>
  <c r="I57" i="16"/>
  <c r="I60" i="16" s="1"/>
  <c r="H57" i="16"/>
  <c r="H60" i="16" s="1"/>
  <c r="G57" i="16"/>
  <c r="G60" i="16" s="1"/>
  <c r="F57" i="16"/>
  <c r="F60" i="16" s="1"/>
  <c r="E57" i="16"/>
  <c r="E60" i="16" s="1"/>
  <c r="D57" i="16"/>
  <c r="D60" i="16" s="1"/>
  <c r="AE56" i="16"/>
  <c r="AD56" i="16"/>
  <c r="AC56" i="16"/>
  <c r="AB56" i="16"/>
  <c r="AA56" i="16"/>
  <c r="Z56" i="16"/>
  <c r="Y56" i="16"/>
  <c r="X56" i="16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G54" i="16"/>
  <c r="AF54" i="16"/>
  <c r="AI54" i="16" s="1"/>
  <c r="AG53" i="16"/>
  <c r="AI53" i="16" s="1"/>
  <c r="AF53" i="16"/>
  <c r="AE46" i="16"/>
  <c r="AE49" i="16" s="1"/>
  <c r="AD46" i="16"/>
  <c r="AD49" i="16" s="1"/>
  <c r="AC46" i="16"/>
  <c r="AC49" i="16" s="1"/>
  <c r="AB46" i="16"/>
  <c r="AB49" i="16" s="1"/>
  <c r="AA46" i="16"/>
  <c r="AA49" i="16" s="1"/>
  <c r="Z46" i="16"/>
  <c r="Z49" i="16" s="1"/>
  <c r="Y46" i="16"/>
  <c r="Y49" i="16" s="1"/>
  <c r="X46" i="16"/>
  <c r="X49" i="16" s="1"/>
  <c r="W46" i="16"/>
  <c r="W49" i="16" s="1"/>
  <c r="V46" i="16"/>
  <c r="V49" i="16" s="1"/>
  <c r="U46" i="16"/>
  <c r="U49" i="16" s="1"/>
  <c r="T46" i="16"/>
  <c r="T49" i="16" s="1"/>
  <c r="S46" i="16"/>
  <c r="S49" i="16" s="1"/>
  <c r="R46" i="16"/>
  <c r="R49" i="16" s="1"/>
  <c r="Q46" i="16"/>
  <c r="Q49" i="16" s="1"/>
  <c r="P46" i="16"/>
  <c r="P49" i="16" s="1"/>
  <c r="O46" i="16"/>
  <c r="O49" i="16" s="1"/>
  <c r="N46" i="16"/>
  <c r="N49" i="16" s="1"/>
  <c r="M46" i="16"/>
  <c r="M49" i="16" s="1"/>
  <c r="L46" i="16"/>
  <c r="L49" i="16" s="1"/>
  <c r="K46" i="16"/>
  <c r="K49" i="16" s="1"/>
  <c r="J46" i="16"/>
  <c r="J49" i="16" s="1"/>
  <c r="I46" i="16"/>
  <c r="I49" i="16" s="1"/>
  <c r="H46" i="16"/>
  <c r="H49" i="16" s="1"/>
  <c r="G46" i="16"/>
  <c r="G49" i="16" s="1"/>
  <c r="F46" i="16"/>
  <c r="F49" i="16" s="1"/>
  <c r="E46" i="16"/>
  <c r="E49" i="16" s="1"/>
  <c r="D46" i="16"/>
  <c r="D49" i="16" s="1"/>
  <c r="AE45" i="16"/>
  <c r="AD45" i="16"/>
  <c r="AC45" i="16"/>
  <c r="AB45" i="16"/>
  <c r="AA45" i="16"/>
  <c r="Z45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G43" i="16"/>
  <c r="AF43" i="16"/>
  <c r="AI43" i="16" s="1"/>
  <c r="AG42" i="16"/>
  <c r="AI42" i="16" s="1"/>
  <c r="AF42" i="16"/>
  <c r="AE35" i="16"/>
  <c r="AE38" i="16" s="1"/>
  <c r="AD35" i="16"/>
  <c r="AD38" i="16" s="1"/>
  <c r="AC35" i="16"/>
  <c r="AC38" i="16" s="1"/>
  <c r="AB35" i="16"/>
  <c r="AB38" i="16" s="1"/>
  <c r="AA35" i="16"/>
  <c r="AA38" i="16" s="1"/>
  <c r="Z35" i="16"/>
  <c r="Z38" i="16" s="1"/>
  <c r="Y35" i="16"/>
  <c r="Y38" i="16" s="1"/>
  <c r="X35" i="16"/>
  <c r="X38" i="16" s="1"/>
  <c r="W35" i="16"/>
  <c r="W38" i="16" s="1"/>
  <c r="V35" i="16"/>
  <c r="V38" i="16" s="1"/>
  <c r="U35" i="16"/>
  <c r="U38" i="16" s="1"/>
  <c r="T35" i="16"/>
  <c r="T38" i="16" s="1"/>
  <c r="S35" i="16"/>
  <c r="S38" i="16" s="1"/>
  <c r="R35" i="16"/>
  <c r="R38" i="16" s="1"/>
  <c r="Q35" i="16"/>
  <c r="Q38" i="16" s="1"/>
  <c r="P35" i="16"/>
  <c r="P38" i="16" s="1"/>
  <c r="O35" i="16"/>
  <c r="O38" i="16" s="1"/>
  <c r="N35" i="16"/>
  <c r="N38" i="16" s="1"/>
  <c r="M35" i="16"/>
  <c r="M38" i="16" s="1"/>
  <c r="L35" i="16"/>
  <c r="L38" i="16" s="1"/>
  <c r="K35" i="16"/>
  <c r="K38" i="16" s="1"/>
  <c r="J35" i="16"/>
  <c r="J38" i="16" s="1"/>
  <c r="I35" i="16"/>
  <c r="I38" i="16" s="1"/>
  <c r="H35" i="16"/>
  <c r="H38" i="16" s="1"/>
  <c r="G35" i="16"/>
  <c r="G38" i="16" s="1"/>
  <c r="F35" i="16"/>
  <c r="F38" i="16" s="1"/>
  <c r="E35" i="16"/>
  <c r="E38" i="16" s="1"/>
  <c r="D35" i="16"/>
  <c r="D38" i="16" s="1"/>
  <c r="AE34" i="16"/>
  <c r="AD34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G32" i="16"/>
  <c r="AI32" i="16" s="1"/>
  <c r="AF32" i="16"/>
  <c r="AG31" i="16"/>
  <c r="AI31" i="16" s="1"/>
  <c r="AF31" i="16"/>
  <c r="AE24" i="16"/>
  <c r="AE88" i="16" s="1"/>
  <c r="AD24" i="16"/>
  <c r="AD88" i="16" s="1"/>
  <c r="AC24" i="16"/>
  <c r="AC88" i="16" s="1"/>
  <c r="AB24" i="16"/>
  <c r="AB88" i="16" s="1"/>
  <c r="AA24" i="16"/>
  <c r="AA88" i="16" s="1"/>
  <c r="Z24" i="16"/>
  <c r="Z88" i="16" s="1"/>
  <c r="Y24" i="16"/>
  <c r="Y88" i="16" s="1"/>
  <c r="X24" i="16"/>
  <c r="X88" i="16" s="1"/>
  <c r="W24" i="16"/>
  <c r="W88" i="16" s="1"/>
  <c r="V24" i="16"/>
  <c r="V88" i="16" s="1"/>
  <c r="U24" i="16"/>
  <c r="U88" i="16" s="1"/>
  <c r="T24" i="16"/>
  <c r="T88" i="16" s="1"/>
  <c r="S24" i="16"/>
  <c r="S88" i="16" s="1"/>
  <c r="R24" i="16"/>
  <c r="R88" i="16" s="1"/>
  <c r="Q24" i="16"/>
  <c r="Q88" i="16" s="1"/>
  <c r="P24" i="16"/>
  <c r="P88" i="16" s="1"/>
  <c r="O24" i="16"/>
  <c r="O88" i="16" s="1"/>
  <c r="N24" i="16"/>
  <c r="N88" i="16" s="1"/>
  <c r="M24" i="16"/>
  <c r="M88" i="16" s="1"/>
  <c r="L24" i="16"/>
  <c r="L88" i="16" s="1"/>
  <c r="K24" i="16"/>
  <c r="K88" i="16" s="1"/>
  <c r="J24" i="16"/>
  <c r="J88" i="16" s="1"/>
  <c r="I24" i="16"/>
  <c r="I88" i="16" s="1"/>
  <c r="H24" i="16"/>
  <c r="H88" i="16" s="1"/>
  <c r="G24" i="16"/>
  <c r="G88" i="16" s="1"/>
  <c r="F24" i="16"/>
  <c r="F88" i="16" s="1"/>
  <c r="E24" i="16"/>
  <c r="E88" i="16" s="1"/>
  <c r="D24" i="16"/>
  <c r="D88" i="16" s="1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G21" i="16"/>
  <c r="AF21" i="16"/>
  <c r="AI21" i="16" s="1"/>
  <c r="AG20" i="16"/>
  <c r="AF20" i="16"/>
  <c r="AI20" i="16" s="1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G31" i="14"/>
  <c r="F87" i="15"/>
  <c r="E87" i="15"/>
  <c r="D87" i="15"/>
  <c r="AG76" i="15"/>
  <c r="AF76" i="15"/>
  <c r="AG75" i="15"/>
  <c r="AI75" i="15" s="1"/>
  <c r="AF75" i="15"/>
  <c r="AE68" i="15"/>
  <c r="AE71" i="15" s="1"/>
  <c r="AD68" i="15"/>
  <c r="AD71" i="15" s="1"/>
  <c r="AC68" i="15"/>
  <c r="AC71" i="15" s="1"/>
  <c r="AB68" i="15"/>
  <c r="AB71" i="15" s="1"/>
  <c r="AA68" i="15"/>
  <c r="AA71" i="15" s="1"/>
  <c r="Z68" i="15"/>
  <c r="Z71" i="15" s="1"/>
  <c r="Y68" i="15"/>
  <c r="Y71" i="15" s="1"/>
  <c r="X68" i="15"/>
  <c r="X71" i="15" s="1"/>
  <c r="W68" i="15"/>
  <c r="W71" i="15" s="1"/>
  <c r="V68" i="15"/>
  <c r="V71" i="15" s="1"/>
  <c r="U68" i="15"/>
  <c r="U71" i="15" s="1"/>
  <c r="T68" i="15"/>
  <c r="T71" i="15" s="1"/>
  <c r="S68" i="15"/>
  <c r="S71" i="15" s="1"/>
  <c r="R68" i="15"/>
  <c r="R71" i="15" s="1"/>
  <c r="Q68" i="15"/>
  <c r="Q71" i="15" s="1"/>
  <c r="P68" i="15"/>
  <c r="P71" i="15" s="1"/>
  <c r="O68" i="15"/>
  <c r="O71" i="15" s="1"/>
  <c r="N68" i="15"/>
  <c r="N71" i="15" s="1"/>
  <c r="M68" i="15"/>
  <c r="M71" i="15" s="1"/>
  <c r="L68" i="15"/>
  <c r="L71" i="15" s="1"/>
  <c r="K68" i="15"/>
  <c r="K71" i="15" s="1"/>
  <c r="J68" i="15"/>
  <c r="J71" i="15" s="1"/>
  <c r="I68" i="15"/>
  <c r="I71" i="15" s="1"/>
  <c r="H68" i="15"/>
  <c r="H71" i="15" s="1"/>
  <c r="G68" i="15"/>
  <c r="G71" i="15" s="1"/>
  <c r="F68" i="15"/>
  <c r="F71" i="15" s="1"/>
  <c r="E68" i="15"/>
  <c r="E71" i="15" s="1"/>
  <c r="D68" i="15"/>
  <c r="D71" i="15" s="1"/>
  <c r="AE67" i="15"/>
  <c r="AD67" i="15"/>
  <c r="AC67" i="15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M67" i="15"/>
  <c r="L67" i="15"/>
  <c r="K67" i="15"/>
  <c r="J67" i="15"/>
  <c r="I67" i="15"/>
  <c r="H67" i="15"/>
  <c r="G67" i="15"/>
  <c r="F67" i="15"/>
  <c r="E67" i="15"/>
  <c r="D67" i="15"/>
  <c r="AG65" i="15"/>
  <c r="AF65" i="15"/>
  <c r="AG64" i="15"/>
  <c r="AI64" i="15" s="1"/>
  <c r="AF64" i="15"/>
  <c r="AE57" i="15"/>
  <c r="AE60" i="15" s="1"/>
  <c r="AD57" i="15"/>
  <c r="AD60" i="15" s="1"/>
  <c r="AC57" i="15"/>
  <c r="AC60" i="15" s="1"/>
  <c r="AB57" i="15"/>
  <c r="AB60" i="15" s="1"/>
  <c r="AA57" i="15"/>
  <c r="AA60" i="15" s="1"/>
  <c r="Z57" i="15"/>
  <c r="Z60" i="15" s="1"/>
  <c r="Y57" i="15"/>
  <c r="Y60" i="15" s="1"/>
  <c r="X57" i="15"/>
  <c r="X60" i="15" s="1"/>
  <c r="W57" i="15"/>
  <c r="W60" i="15" s="1"/>
  <c r="V57" i="15"/>
  <c r="V60" i="15" s="1"/>
  <c r="U57" i="15"/>
  <c r="U60" i="15" s="1"/>
  <c r="T57" i="15"/>
  <c r="T60" i="15" s="1"/>
  <c r="S57" i="15"/>
  <c r="S60" i="15" s="1"/>
  <c r="R57" i="15"/>
  <c r="R60" i="15" s="1"/>
  <c r="Q57" i="15"/>
  <c r="Q60" i="15" s="1"/>
  <c r="P57" i="15"/>
  <c r="P60" i="15" s="1"/>
  <c r="O57" i="15"/>
  <c r="O60" i="15" s="1"/>
  <c r="N57" i="15"/>
  <c r="N60" i="15" s="1"/>
  <c r="M57" i="15"/>
  <c r="M60" i="15" s="1"/>
  <c r="L57" i="15"/>
  <c r="L60" i="15" s="1"/>
  <c r="K57" i="15"/>
  <c r="K60" i="15" s="1"/>
  <c r="J57" i="15"/>
  <c r="J60" i="15" s="1"/>
  <c r="I57" i="15"/>
  <c r="I60" i="15" s="1"/>
  <c r="H57" i="15"/>
  <c r="H60" i="15" s="1"/>
  <c r="G57" i="15"/>
  <c r="G60" i="15" s="1"/>
  <c r="F57" i="15"/>
  <c r="F60" i="15" s="1"/>
  <c r="E57" i="15"/>
  <c r="E60" i="15" s="1"/>
  <c r="D57" i="15"/>
  <c r="D60" i="15" s="1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AG54" i="15"/>
  <c r="AI54" i="15" s="1"/>
  <c r="AF54" i="15"/>
  <c r="AG53" i="15"/>
  <c r="AF53" i="15"/>
  <c r="AE46" i="15"/>
  <c r="AE49" i="15" s="1"/>
  <c r="AD46" i="15"/>
  <c r="AD49" i="15" s="1"/>
  <c r="AC46" i="15"/>
  <c r="AC49" i="15" s="1"/>
  <c r="AB46" i="15"/>
  <c r="AB49" i="15" s="1"/>
  <c r="AA46" i="15"/>
  <c r="AA49" i="15" s="1"/>
  <c r="Z46" i="15"/>
  <c r="Z49" i="15" s="1"/>
  <c r="Y46" i="15"/>
  <c r="Y49" i="15" s="1"/>
  <c r="X46" i="15"/>
  <c r="X49" i="15" s="1"/>
  <c r="W46" i="15"/>
  <c r="W49" i="15" s="1"/>
  <c r="V46" i="15"/>
  <c r="V49" i="15" s="1"/>
  <c r="U46" i="15"/>
  <c r="U49" i="15" s="1"/>
  <c r="T46" i="15"/>
  <c r="T49" i="15" s="1"/>
  <c r="S46" i="15"/>
  <c r="S49" i="15" s="1"/>
  <c r="R46" i="15"/>
  <c r="R49" i="15" s="1"/>
  <c r="Q46" i="15"/>
  <c r="Q49" i="15" s="1"/>
  <c r="P46" i="15"/>
  <c r="P49" i="15" s="1"/>
  <c r="O46" i="15"/>
  <c r="O49" i="15" s="1"/>
  <c r="N46" i="15"/>
  <c r="N49" i="15" s="1"/>
  <c r="M46" i="15"/>
  <c r="M49" i="15" s="1"/>
  <c r="L46" i="15"/>
  <c r="L49" i="15" s="1"/>
  <c r="K46" i="15"/>
  <c r="K49" i="15" s="1"/>
  <c r="J46" i="15"/>
  <c r="J49" i="15" s="1"/>
  <c r="I46" i="15"/>
  <c r="I49" i="15" s="1"/>
  <c r="H46" i="15"/>
  <c r="H49" i="15" s="1"/>
  <c r="G46" i="15"/>
  <c r="G49" i="15" s="1"/>
  <c r="F46" i="15"/>
  <c r="F49" i="15" s="1"/>
  <c r="E46" i="15"/>
  <c r="E49" i="15" s="1"/>
  <c r="D46" i="15"/>
  <c r="D49" i="15" s="1"/>
  <c r="AE45" i="15"/>
  <c r="AD45" i="15"/>
  <c r="AC45" i="15"/>
  <c r="AB45" i="15"/>
  <c r="AA45" i="15"/>
  <c r="Z45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AG43" i="15"/>
  <c r="AI43" i="15" s="1"/>
  <c r="AF43" i="15"/>
  <c r="AG42" i="15"/>
  <c r="AF42" i="15"/>
  <c r="AE35" i="15"/>
  <c r="AE38" i="15" s="1"/>
  <c r="AD35" i="15"/>
  <c r="AD38" i="15" s="1"/>
  <c r="AC35" i="15"/>
  <c r="AC38" i="15" s="1"/>
  <c r="AB35" i="15"/>
  <c r="AB38" i="15" s="1"/>
  <c r="AA35" i="15"/>
  <c r="AA38" i="15" s="1"/>
  <c r="Z35" i="15"/>
  <c r="Z38" i="15" s="1"/>
  <c r="Y35" i="15"/>
  <c r="Y38" i="15" s="1"/>
  <c r="X35" i="15"/>
  <c r="X38" i="15" s="1"/>
  <c r="W35" i="15"/>
  <c r="W38" i="15" s="1"/>
  <c r="V35" i="15"/>
  <c r="V38" i="15" s="1"/>
  <c r="U35" i="15"/>
  <c r="U38" i="15" s="1"/>
  <c r="T35" i="15"/>
  <c r="T38" i="15" s="1"/>
  <c r="S35" i="15"/>
  <c r="S38" i="15" s="1"/>
  <c r="R35" i="15"/>
  <c r="R38" i="15" s="1"/>
  <c r="Q35" i="15"/>
  <c r="Q38" i="15" s="1"/>
  <c r="P35" i="15"/>
  <c r="P38" i="15" s="1"/>
  <c r="O35" i="15"/>
  <c r="O38" i="15" s="1"/>
  <c r="N35" i="15"/>
  <c r="N38" i="15" s="1"/>
  <c r="M35" i="15"/>
  <c r="M38" i="15" s="1"/>
  <c r="L35" i="15"/>
  <c r="L38" i="15" s="1"/>
  <c r="K35" i="15"/>
  <c r="K38" i="15" s="1"/>
  <c r="J35" i="15"/>
  <c r="J38" i="15" s="1"/>
  <c r="I35" i="15"/>
  <c r="I38" i="15" s="1"/>
  <c r="H35" i="15"/>
  <c r="H38" i="15" s="1"/>
  <c r="G35" i="15"/>
  <c r="G38" i="15" s="1"/>
  <c r="F35" i="15"/>
  <c r="F38" i="15" s="1"/>
  <c r="E35" i="15"/>
  <c r="E38" i="15" s="1"/>
  <c r="D35" i="15"/>
  <c r="D38" i="15" s="1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AG32" i="15"/>
  <c r="AI32" i="15" s="1"/>
  <c r="AF32" i="15"/>
  <c r="AG31" i="15"/>
  <c r="AF31" i="15"/>
  <c r="AE24" i="15"/>
  <c r="AE88" i="15" s="1"/>
  <c r="AD24" i="15"/>
  <c r="AD88" i="15" s="1"/>
  <c r="AC24" i="15"/>
  <c r="AC27" i="15" s="1"/>
  <c r="AB24" i="15"/>
  <c r="AB88" i="15" s="1"/>
  <c r="AA24" i="15"/>
  <c r="AA88" i="15" s="1"/>
  <c r="Z24" i="15"/>
  <c r="Z88" i="15" s="1"/>
  <c r="Y24" i="15"/>
  <c r="Y27" i="15" s="1"/>
  <c r="X24" i="15"/>
  <c r="X88" i="15" s="1"/>
  <c r="W24" i="15"/>
  <c r="W88" i="15" s="1"/>
  <c r="V24" i="15"/>
  <c r="V88" i="15" s="1"/>
  <c r="U24" i="15"/>
  <c r="U27" i="15" s="1"/>
  <c r="T24" i="15"/>
  <c r="T88" i="15" s="1"/>
  <c r="S24" i="15"/>
  <c r="S88" i="15" s="1"/>
  <c r="R24" i="15"/>
  <c r="R88" i="15" s="1"/>
  <c r="Q24" i="15"/>
  <c r="Q27" i="15" s="1"/>
  <c r="P24" i="15"/>
  <c r="P88" i="15" s="1"/>
  <c r="O24" i="15"/>
  <c r="O88" i="15" s="1"/>
  <c r="N24" i="15"/>
  <c r="N88" i="15" s="1"/>
  <c r="M24" i="15"/>
  <c r="M27" i="15" s="1"/>
  <c r="L24" i="15"/>
  <c r="L88" i="15" s="1"/>
  <c r="K24" i="15"/>
  <c r="K88" i="15" s="1"/>
  <c r="J24" i="15"/>
  <c r="J88" i="15" s="1"/>
  <c r="I24" i="15"/>
  <c r="I27" i="15" s="1"/>
  <c r="H24" i="15"/>
  <c r="H88" i="15" s="1"/>
  <c r="G24" i="15"/>
  <c r="G88" i="15" s="1"/>
  <c r="F24" i="15"/>
  <c r="F88" i="15" s="1"/>
  <c r="E24" i="15"/>
  <c r="E27" i="15" s="1"/>
  <c r="D24" i="15"/>
  <c r="D88" i="15" s="1"/>
  <c r="AE23" i="15"/>
  <c r="AD23" i="15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AG21" i="15"/>
  <c r="AI21" i="15" s="1"/>
  <c r="AF21" i="15"/>
  <c r="AG20" i="15"/>
  <c r="AI20" i="15" s="1"/>
  <c r="AF20" i="15"/>
  <c r="AE13" i="15"/>
  <c r="AE70" i="15" s="1"/>
  <c r="AD13" i="15"/>
  <c r="AD15" i="15" s="1"/>
  <c r="AC13" i="15"/>
  <c r="AC59" i="15" s="1"/>
  <c r="AB13" i="15"/>
  <c r="AA13" i="15"/>
  <c r="AA70" i="15" s="1"/>
  <c r="Z13" i="15"/>
  <c r="Z16" i="15" s="1"/>
  <c r="Y13" i="15"/>
  <c r="AB87" i="15" s="1"/>
  <c r="X13" i="15"/>
  <c r="W13" i="15"/>
  <c r="W70" i="15" s="1"/>
  <c r="V13" i="15"/>
  <c r="V15" i="15" s="1"/>
  <c r="U13" i="15"/>
  <c r="X87" i="15" s="1"/>
  <c r="T13" i="15"/>
  <c r="S13" i="15"/>
  <c r="S70" i="15" s="1"/>
  <c r="R13" i="15"/>
  <c r="R16" i="15" s="1"/>
  <c r="Q13" i="15"/>
  <c r="T87" i="15" s="1"/>
  <c r="P13" i="15"/>
  <c r="O13" i="15"/>
  <c r="O70" i="15" s="1"/>
  <c r="N13" i="15"/>
  <c r="N15" i="15" s="1"/>
  <c r="M13" i="15"/>
  <c r="P87" i="15" s="1"/>
  <c r="L13" i="15"/>
  <c r="K13" i="15"/>
  <c r="K70" i="15" s="1"/>
  <c r="J13" i="15"/>
  <c r="J16" i="15" s="1"/>
  <c r="I13" i="15"/>
  <c r="L87" i="15" s="1"/>
  <c r="H13" i="15"/>
  <c r="G13" i="15"/>
  <c r="G70" i="15" s="1"/>
  <c r="F13" i="15"/>
  <c r="F15" i="15" s="1"/>
  <c r="E13" i="15"/>
  <c r="H87" i="15" s="1"/>
  <c r="D13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R15" i="15" l="1"/>
  <c r="V16" i="15"/>
  <c r="F16" i="15"/>
  <c r="AI31" i="15"/>
  <c r="AI42" i="15"/>
  <c r="AI53" i="15"/>
  <c r="AI65" i="15"/>
  <c r="AI76" i="15"/>
  <c r="G87" i="16"/>
  <c r="D70" i="16"/>
  <c r="D59" i="16"/>
  <c r="D48" i="16"/>
  <c r="I87" i="16"/>
  <c r="F70" i="16"/>
  <c r="F59" i="16"/>
  <c r="F48" i="16"/>
  <c r="K87" i="16"/>
  <c r="H70" i="16"/>
  <c r="H59" i="16"/>
  <c r="H48" i="16"/>
  <c r="M87" i="16"/>
  <c r="J70" i="16"/>
  <c r="J59" i="16"/>
  <c r="J48" i="16"/>
  <c r="O87" i="16"/>
  <c r="L70" i="16"/>
  <c r="L59" i="16"/>
  <c r="L48" i="16"/>
  <c r="Q87" i="16"/>
  <c r="N70" i="16"/>
  <c r="N59" i="16"/>
  <c r="N48" i="16"/>
  <c r="S87" i="16"/>
  <c r="P70" i="16"/>
  <c r="P59" i="16"/>
  <c r="P48" i="16"/>
  <c r="U87" i="16"/>
  <c r="R70" i="16"/>
  <c r="R59" i="16"/>
  <c r="R48" i="16"/>
  <c r="W87" i="16"/>
  <c r="T70" i="16"/>
  <c r="T59" i="16"/>
  <c r="T48" i="16"/>
  <c r="Y87" i="16"/>
  <c r="V70" i="16"/>
  <c r="V59" i="16"/>
  <c r="V48" i="16"/>
  <c r="AA87" i="16"/>
  <c r="X70" i="16"/>
  <c r="X59" i="16"/>
  <c r="X48" i="16"/>
  <c r="AC87" i="16"/>
  <c r="Z70" i="16"/>
  <c r="Z59" i="16"/>
  <c r="Z48" i="16"/>
  <c r="AE87" i="16"/>
  <c r="AB70" i="16"/>
  <c r="AB59" i="16"/>
  <c r="AB48" i="16"/>
  <c r="AD70" i="16"/>
  <c r="AD59" i="16"/>
  <c r="AD48" i="16"/>
  <c r="D15" i="16"/>
  <c r="F15" i="16"/>
  <c r="H15" i="16"/>
  <c r="J15" i="16"/>
  <c r="L15" i="16"/>
  <c r="N15" i="16"/>
  <c r="P15" i="16"/>
  <c r="R15" i="16"/>
  <c r="T15" i="16"/>
  <c r="V15" i="16"/>
  <c r="X15" i="16"/>
  <c r="Z15" i="16"/>
  <c r="AB15" i="16"/>
  <c r="AD15" i="16"/>
  <c r="D16" i="16"/>
  <c r="F16" i="16"/>
  <c r="H16" i="16"/>
  <c r="J16" i="16"/>
  <c r="L16" i="16"/>
  <c r="N16" i="16"/>
  <c r="P16" i="16"/>
  <c r="R16" i="16"/>
  <c r="T16" i="16"/>
  <c r="V16" i="16"/>
  <c r="X16" i="16"/>
  <c r="Z16" i="16"/>
  <c r="AB16" i="16"/>
  <c r="AD16" i="16"/>
  <c r="AF88" i="16"/>
  <c r="D26" i="16"/>
  <c r="F26" i="16"/>
  <c r="H26" i="16"/>
  <c r="J26" i="16"/>
  <c r="L26" i="16"/>
  <c r="N26" i="16"/>
  <c r="P26" i="16"/>
  <c r="R26" i="16"/>
  <c r="T26" i="16"/>
  <c r="V26" i="16"/>
  <c r="X26" i="16"/>
  <c r="Z26" i="16"/>
  <c r="AB26" i="16"/>
  <c r="AD26" i="16"/>
  <c r="D27" i="16"/>
  <c r="F27" i="16"/>
  <c r="H27" i="16"/>
  <c r="J27" i="16"/>
  <c r="L27" i="16"/>
  <c r="N27" i="16"/>
  <c r="P27" i="16"/>
  <c r="R27" i="16"/>
  <c r="T27" i="16"/>
  <c r="V27" i="16"/>
  <c r="X27" i="16"/>
  <c r="Z27" i="16"/>
  <c r="AB27" i="16"/>
  <c r="AD27" i="16"/>
  <c r="D37" i="16"/>
  <c r="F37" i="16"/>
  <c r="H37" i="16"/>
  <c r="J37" i="16"/>
  <c r="L37" i="16"/>
  <c r="N37" i="16"/>
  <c r="P37" i="16"/>
  <c r="R37" i="16"/>
  <c r="T37" i="16"/>
  <c r="V37" i="16"/>
  <c r="X37" i="16"/>
  <c r="Z37" i="16"/>
  <c r="AB37" i="16"/>
  <c r="AD37" i="16"/>
  <c r="H87" i="16"/>
  <c r="E59" i="16"/>
  <c r="E48" i="16"/>
  <c r="E70" i="16"/>
  <c r="G70" i="16"/>
  <c r="G48" i="16"/>
  <c r="J87" i="16"/>
  <c r="G59" i="16"/>
  <c r="L87" i="16"/>
  <c r="I59" i="16"/>
  <c r="I48" i="16"/>
  <c r="I70" i="16"/>
  <c r="K70" i="16"/>
  <c r="K48" i="16"/>
  <c r="N87" i="16"/>
  <c r="K59" i="16"/>
  <c r="P87" i="16"/>
  <c r="M59" i="16"/>
  <c r="M48" i="16"/>
  <c r="M70" i="16"/>
  <c r="O70" i="16"/>
  <c r="O48" i="16"/>
  <c r="R87" i="16"/>
  <c r="O59" i="16"/>
  <c r="T87" i="16"/>
  <c r="Q59" i="16"/>
  <c r="Q48" i="16"/>
  <c r="Q70" i="16"/>
  <c r="S70" i="16"/>
  <c r="S48" i="16"/>
  <c r="V87" i="16"/>
  <c r="S59" i="16"/>
  <c r="X87" i="16"/>
  <c r="U59" i="16"/>
  <c r="U48" i="16"/>
  <c r="U70" i="16"/>
  <c r="W70" i="16"/>
  <c r="W48" i="16"/>
  <c r="Z87" i="16"/>
  <c r="W59" i="16"/>
  <c r="AB87" i="16"/>
  <c r="Y59" i="16"/>
  <c r="Y48" i="16"/>
  <c r="Y70" i="16"/>
  <c r="AA70" i="16"/>
  <c r="AA48" i="16"/>
  <c r="AD87" i="16"/>
  <c r="AA59" i="16"/>
  <c r="AC59" i="16"/>
  <c r="AC48" i="16"/>
  <c r="AC70" i="16"/>
  <c r="AE70" i="16"/>
  <c r="AE48" i="16"/>
  <c r="AE59" i="16"/>
  <c r="E15" i="16"/>
  <c r="G15" i="16"/>
  <c r="I15" i="16"/>
  <c r="K15" i="16"/>
  <c r="M15" i="16"/>
  <c r="O15" i="16"/>
  <c r="Q15" i="16"/>
  <c r="S15" i="16"/>
  <c r="U15" i="16"/>
  <c r="W15" i="16"/>
  <c r="Y15" i="16"/>
  <c r="AA15" i="16"/>
  <c r="AC15" i="16"/>
  <c r="AE15" i="16"/>
  <c r="E16" i="16"/>
  <c r="G16" i="16"/>
  <c r="I16" i="16"/>
  <c r="K16" i="16"/>
  <c r="M16" i="16"/>
  <c r="O16" i="16"/>
  <c r="Q16" i="16"/>
  <c r="S16" i="16"/>
  <c r="U16" i="16"/>
  <c r="W16" i="16"/>
  <c r="Y16" i="16"/>
  <c r="AA16" i="16"/>
  <c r="AC16" i="16"/>
  <c r="AE16" i="16"/>
  <c r="E26" i="16"/>
  <c r="G26" i="16"/>
  <c r="I26" i="16"/>
  <c r="K26" i="16"/>
  <c r="M26" i="16"/>
  <c r="O26" i="16"/>
  <c r="Q26" i="16"/>
  <c r="S26" i="16"/>
  <c r="U26" i="16"/>
  <c r="W26" i="16"/>
  <c r="Y26" i="16"/>
  <c r="AA26" i="16"/>
  <c r="AC26" i="16"/>
  <c r="AE26" i="16"/>
  <c r="E27" i="16"/>
  <c r="G27" i="16"/>
  <c r="I27" i="16"/>
  <c r="K27" i="16"/>
  <c r="M27" i="16"/>
  <c r="O27" i="16"/>
  <c r="Q27" i="16"/>
  <c r="S27" i="16"/>
  <c r="U27" i="16"/>
  <c r="W27" i="16"/>
  <c r="Y27" i="16"/>
  <c r="AA27" i="16"/>
  <c r="AC27" i="16"/>
  <c r="AE27" i="16"/>
  <c r="E37" i="16"/>
  <c r="G37" i="16"/>
  <c r="I37" i="16"/>
  <c r="K37" i="16"/>
  <c r="M37" i="16"/>
  <c r="O37" i="16"/>
  <c r="Q37" i="16"/>
  <c r="S37" i="16"/>
  <c r="U37" i="16"/>
  <c r="W37" i="16"/>
  <c r="Y37" i="16"/>
  <c r="AA37" i="16"/>
  <c r="AC37" i="16"/>
  <c r="AE37" i="16"/>
  <c r="AF87" i="16"/>
  <c r="J15" i="15"/>
  <c r="Z15" i="15"/>
  <c r="N16" i="15"/>
  <c r="AD16" i="15"/>
  <c r="G87" i="15"/>
  <c r="D70" i="15"/>
  <c r="D59" i="15"/>
  <c r="D48" i="15"/>
  <c r="I87" i="15"/>
  <c r="F70" i="15"/>
  <c r="F59" i="15"/>
  <c r="F48" i="15"/>
  <c r="K87" i="15"/>
  <c r="H70" i="15"/>
  <c r="H59" i="15"/>
  <c r="H48" i="15"/>
  <c r="M87" i="15"/>
  <c r="J70" i="15"/>
  <c r="J59" i="15"/>
  <c r="J48" i="15"/>
  <c r="J37" i="15"/>
  <c r="O87" i="15"/>
  <c r="L70" i="15"/>
  <c r="L59" i="15"/>
  <c r="L48" i="15"/>
  <c r="L37" i="15"/>
  <c r="Q87" i="15"/>
  <c r="N70" i="15"/>
  <c r="N59" i="15"/>
  <c r="N48" i="15"/>
  <c r="N37" i="15"/>
  <c r="S87" i="15"/>
  <c r="P70" i="15"/>
  <c r="P59" i="15"/>
  <c r="P48" i="15"/>
  <c r="P37" i="15"/>
  <c r="U87" i="15"/>
  <c r="R70" i="15"/>
  <c r="R59" i="15"/>
  <c r="R48" i="15"/>
  <c r="R37" i="15"/>
  <c r="W87" i="15"/>
  <c r="T70" i="15"/>
  <c r="T59" i="15"/>
  <c r="T48" i="15"/>
  <c r="T37" i="15"/>
  <c r="Y87" i="15"/>
  <c r="V70" i="15"/>
  <c r="V59" i="15"/>
  <c r="V48" i="15"/>
  <c r="V37" i="15"/>
  <c r="AA87" i="15"/>
  <c r="X70" i="15"/>
  <c r="X59" i="15"/>
  <c r="X48" i="15"/>
  <c r="X37" i="15"/>
  <c r="AC87" i="15"/>
  <c r="Z70" i="15"/>
  <c r="Z59" i="15"/>
  <c r="Z48" i="15"/>
  <c r="Z37" i="15"/>
  <c r="AE87" i="15"/>
  <c r="AB70" i="15"/>
  <c r="AB59" i="15"/>
  <c r="AB48" i="15"/>
  <c r="AB37" i="15"/>
  <c r="AD70" i="15"/>
  <c r="AD59" i="15"/>
  <c r="AD48" i="15"/>
  <c r="AD37" i="15"/>
  <c r="D15" i="15"/>
  <c r="H15" i="15"/>
  <c r="L15" i="15"/>
  <c r="P15" i="15"/>
  <c r="T15" i="15"/>
  <c r="X15" i="15"/>
  <c r="AB15" i="15"/>
  <c r="D16" i="15"/>
  <c r="H16" i="15"/>
  <c r="L16" i="15"/>
  <c r="P16" i="15"/>
  <c r="T16" i="15"/>
  <c r="X16" i="15"/>
  <c r="AB16" i="15"/>
  <c r="AA81" i="15"/>
  <c r="F26" i="15"/>
  <c r="J26" i="15"/>
  <c r="N26" i="15"/>
  <c r="R26" i="15"/>
  <c r="V26" i="15"/>
  <c r="Z26" i="15"/>
  <c r="AD26" i="15"/>
  <c r="F27" i="15"/>
  <c r="J27" i="15"/>
  <c r="N27" i="15"/>
  <c r="R27" i="15"/>
  <c r="V27" i="15"/>
  <c r="Z27" i="15"/>
  <c r="AD27" i="15"/>
  <c r="D37" i="15"/>
  <c r="H37" i="15"/>
  <c r="D26" i="15"/>
  <c r="H26" i="15"/>
  <c r="L26" i="15"/>
  <c r="P26" i="15"/>
  <c r="T26" i="15"/>
  <c r="X26" i="15"/>
  <c r="AB26" i="15"/>
  <c r="D27" i="15"/>
  <c r="H27" i="15"/>
  <c r="L27" i="15"/>
  <c r="P27" i="15"/>
  <c r="T27" i="15"/>
  <c r="X27" i="15"/>
  <c r="AB27" i="15"/>
  <c r="F37" i="15"/>
  <c r="K59" i="15"/>
  <c r="O59" i="15"/>
  <c r="S59" i="15"/>
  <c r="W59" i="15"/>
  <c r="AA59" i="15"/>
  <c r="AE59" i="15"/>
  <c r="E70" i="15"/>
  <c r="I70" i="15"/>
  <c r="M70" i="15"/>
  <c r="Q70" i="15"/>
  <c r="U70" i="15"/>
  <c r="Y70" i="15"/>
  <c r="AC70" i="15"/>
  <c r="J87" i="15"/>
  <c r="N87" i="15"/>
  <c r="R87" i="15"/>
  <c r="V87" i="15"/>
  <c r="Z87" i="15"/>
  <c r="AD87" i="15"/>
  <c r="E88" i="15"/>
  <c r="I88" i="15"/>
  <c r="M88" i="15"/>
  <c r="Q88" i="15"/>
  <c r="U88" i="15"/>
  <c r="Y88" i="15"/>
  <c r="AC88" i="15"/>
  <c r="E15" i="15"/>
  <c r="G15" i="15"/>
  <c r="I15" i="15"/>
  <c r="K15" i="15"/>
  <c r="M15" i="15"/>
  <c r="O15" i="15"/>
  <c r="Q15" i="15"/>
  <c r="S15" i="15"/>
  <c r="U15" i="15"/>
  <c r="W15" i="15"/>
  <c r="Y15" i="15"/>
  <c r="AA15" i="15"/>
  <c r="AC15" i="15"/>
  <c r="AE15" i="15"/>
  <c r="E16" i="15"/>
  <c r="G16" i="15"/>
  <c r="I16" i="15"/>
  <c r="K16" i="15"/>
  <c r="M16" i="15"/>
  <c r="O16" i="15"/>
  <c r="Q16" i="15"/>
  <c r="S16" i="15"/>
  <c r="U16" i="15"/>
  <c r="W16" i="15"/>
  <c r="Y16" i="15"/>
  <c r="AA16" i="15"/>
  <c r="AC16" i="15"/>
  <c r="AE16" i="15"/>
  <c r="E26" i="15"/>
  <c r="G26" i="15"/>
  <c r="I26" i="15"/>
  <c r="K26" i="15"/>
  <c r="M26" i="15"/>
  <c r="O26" i="15"/>
  <c r="Q26" i="15"/>
  <c r="S26" i="15"/>
  <c r="U26" i="15"/>
  <c r="W26" i="15"/>
  <c r="Y26" i="15"/>
  <c r="AA26" i="15"/>
  <c r="AC26" i="15"/>
  <c r="AE26" i="15"/>
  <c r="G27" i="15"/>
  <c r="K27" i="15"/>
  <c r="O27" i="15"/>
  <c r="S27" i="15"/>
  <c r="W27" i="15"/>
  <c r="AA27" i="15"/>
  <c r="AE27" i="15"/>
  <c r="E37" i="15"/>
  <c r="G37" i="15"/>
  <c r="I37" i="15"/>
  <c r="K37" i="15"/>
  <c r="M37" i="15"/>
  <c r="O37" i="15"/>
  <c r="Q37" i="15"/>
  <c r="S37" i="15"/>
  <c r="U37" i="15"/>
  <c r="W37" i="15"/>
  <c r="Y37" i="15"/>
  <c r="AA37" i="15"/>
  <c r="AC37" i="15"/>
  <c r="AE37" i="15"/>
  <c r="E48" i="15"/>
  <c r="G48" i="15"/>
  <c r="I48" i="15"/>
  <c r="K48" i="15"/>
  <c r="M48" i="15"/>
  <c r="O48" i="15"/>
  <c r="Q48" i="15"/>
  <c r="S48" i="15"/>
  <c r="U48" i="15"/>
  <c r="W48" i="15"/>
  <c r="Y48" i="15"/>
  <c r="AA48" i="15"/>
  <c r="AC48" i="15"/>
  <c r="AE48" i="15"/>
  <c r="E59" i="15"/>
  <c r="G59" i="15"/>
  <c r="I59" i="15"/>
  <c r="M59" i="15"/>
  <c r="Q59" i="15"/>
  <c r="U59" i="15"/>
  <c r="Y59" i="15"/>
  <c r="AF88" i="15" l="1"/>
  <c r="AF87" i="15"/>
  <c r="AG76" i="14" l="1"/>
  <c r="AF76" i="14"/>
  <c r="AG75" i="14"/>
  <c r="AF75" i="14"/>
  <c r="AG65" i="14"/>
  <c r="AF65" i="14"/>
  <c r="AG64" i="14"/>
  <c r="AF64" i="14"/>
  <c r="AG54" i="14"/>
  <c r="AF54" i="14"/>
  <c r="AG53" i="14"/>
  <c r="AF53" i="14"/>
  <c r="AG43" i="14"/>
  <c r="AF43" i="14"/>
  <c r="AG42" i="14"/>
  <c r="AF42" i="14"/>
  <c r="AG32" i="14"/>
  <c r="AF32" i="14"/>
  <c r="AF31" i="14"/>
  <c r="AG21" i="14"/>
  <c r="AF21" i="14"/>
  <c r="AI21" i="14" s="1"/>
  <c r="AG20" i="14"/>
  <c r="AF20" i="14"/>
  <c r="AG76" i="11"/>
  <c r="AF76" i="11"/>
  <c r="AG75" i="11"/>
  <c r="AF75" i="11"/>
  <c r="AG65" i="11"/>
  <c r="AF65" i="11"/>
  <c r="AG64" i="11"/>
  <c r="AF64" i="11"/>
  <c r="AG54" i="11"/>
  <c r="AF54" i="11"/>
  <c r="AG53" i="11"/>
  <c r="AF53" i="11"/>
  <c r="AF42" i="11"/>
  <c r="AG43" i="11"/>
  <c r="AI43" i="11" s="1"/>
  <c r="AF43" i="11"/>
  <c r="AG42" i="11"/>
  <c r="AG32" i="11"/>
  <c r="AF32" i="11"/>
  <c r="AG31" i="11"/>
  <c r="AF31" i="11"/>
  <c r="AG21" i="11"/>
  <c r="AG20" i="11"/>
  <c r="AF21" i="11"/>
  <c r="AI21" i="11" s="1"/>
  <c r="AF20" i="11"/>
  <c r="AI20" i="11" s="1"/>
  <c r="F87" i="14"/>
  <c r="E87" i="14"/>
  <c r="D87" i="14"/>
  <c r="AE68" i="14"/>
  <c r="AE71" i="14" s="1"/>
  <c r="AD68" i="14"/>
  <c r="AD71" i="14" s="1"/>
  <c r="AC68" i="14"/>
  <c r="AC71" i="14" s="1"/>
  <c r="AB68" i="14"/>
  <c r="AB71" i="14" s="1"/>
  <c r="AA68" i="14"/>
  <c r="AA71" i="14" s="1"/>
  <c r="Z68" i="14"/>
  <c r="Z71" i="14" s="1"/>
  <c r="Y68" i="14"/>
  <c r="Y71" i="14" s="1"/>
  <c r="X68" i="14"/>
  <c r="X71" i="14" s="1"/>
  <c r="W68" i="14"/>
  <c r="W71" i="14" s="1"/>
  <c r="V68" i="14"/>
  <c r="V71" i="14" s="1"/>
  <c r="U68" i="14"/>
  <c r="U71" i="14" s="1"/>
  <c r="T68" i="14"/>
  <c r="T71" i="14" s="1"/>
  <c r="S68" i="14"/>
  <c r="S71" i="14" s="1"/>
  <c r="R68" i="14"/>
  <c r="R71" i="14" s="1"/>
  <c r="Q68" i="14"/>
  <c r="Q71" i="14" s="1"/>
  <c r="P68" i="14"/>
  <c r="P71" i="14" s="1"/>
  <c r="O68" i="14"/>
  <c r="O71" i="14" s="1"/>
  <c r="N68" i="14"/>
  <c r="N71" i="14" s="1"/>
  <c r="M68" i="14"/>
  <c r="M71" i="14" s="1"/>
  <c r="L68" i="14"/>
  <c r="L71" i="14" s="1"/>
  <c r="K68" i="14"/>
  <c r="K71" i="14" s="1"/>
  <c r="J68" i="14"/>
  <c r="J71" i="14" s="1"/>
  <c r="I68" i="14"/>
  <c r="I71" i="14" s="1"/>
  <c r="H68" i="14"/>
  <c r="H71" i="14" s="1"/>
  <c r="G68" i="14"/>
  <c r="G71" i="14" s="1"/>
  <c r="F68" i="14"/>
  <c r="F71" i="14" s="1"/>
  <c r="E68" i="14"/>
  <c r="E71" i="14" s="1"/>
  <c r="D68" i="14"/>
  <c r="D71" i="14" s="1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AE57" i="14"/>
  <c r="AE60" i="14" s="1"/>
  <c r="AD57" i="14"/>
  <c r="AD60" i="14" s="1"/>
  <c r="AC57" i="14"/>
  <c r="AC60" i="14" s="1"/>
  <c r="AB57" i="14"/>
  <c r="AB60" i="14" s="1"/>
  <c r="AA57" i="14"/>
  <c r="AA60" i="14" s="1"/>
  <c r="Z57" i="14"/>
  <c r="Z60" i="14" s="1"/>
  <c r="Y57" i="14"/>
  <c r="Y60" i="14" s="1"/>
  <c r="X57" i="14"/>
  <c r="X60" i="14" s="1"/>
  <c r="W57" i="14"/>
  <c r="W60" i="14" s="1"/>
  <c r="V57" i="14"/>
  <c r="V60" i="14" s="1"/>
  <c r="U57" i="14"/>
  <c r="U60" i="14" s="1"/>
  <c r="T57" i="14"/>
  <c r="T60" i="14" s="1"/>
  <c r="S57" i="14"/>
  <c r="S60" i="14" s="1"/>
  <c r="R57" i="14"/>
  <c r="R60" i="14" s="1"/>
  <c r="Q57" i="14"/>
  <c r="Q60" i="14" s="1"/>
  <c r="P57" i="14"/>
  <c r="P60" i="14" s="1"/>
  <c r="O57" i="14"/>
  <c r="O60" i="14" s="1"/>
  <c r="N57" i="14"/>
  <c r="N60" i="14" s="1"/>
  <c r="M57" i="14"/>
  <c r="M60" i="14" s="1"/>
  <c r="L57" i="14"/>
  <c r="L60" i="14" s="1"/>
  <c r="K57" i="14"/>
  <c r="K60" i="14" s="1"/>
  <c r="J57" i="14"/>
  <c r="J60" i="14" s="1"/>
  <c r="I57" i="14"/>
  <c r="I60" i="14" s="1"/>
  <c r="H57" i="14"/>
  <c r="H60" i="14" s="1"/>
  <c r="G57" i="14"/>
  <c r="G60" i="14" s="1"/>
  <c r="F57" i="14"/>
  <c r="F60" i="14" s="1"/>
  <c r="E57" i="14"/>
  <c r="E60" i="14" s="1"/>
  <c r="D57" i="14"/>
  <c r="D60" i="14" s="1"/>
  <c r="AE56" i="14"/>
  <c r="AD56" i="14"/>
  <c r="AC56" i="14"/>
  <c r="AB56" i="14"/>
  <c r="AA56" i="14"/>
  <c r="Z56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AE46" i="14"/>
  <c r="AE49" i="14" s="1"/>
  <c r="AD46" i="14"/>
  <c r="AD49" i="14" s="1"/>
  <c r="AC46" i="14"/>
  <c r="AC49" i="14" s="1"/>
  <c r="AB46" i="14"/>
  <c r="AB49" i="14" s="1"/>
  <c r="AA46" i="14"/>
  <c r="AA49" i="14" s="1"/>
  <c r="Z46" i="14"/>
  <c r="Z49" i="14" s="1"/>
  <c r="Y46" i="14"/>
  <c r="Y49" i="14" s="1"/>
  <c r="X46" i="14"/>
  <c r="X49" i="14" s="1"/>
  <c r="W46" i="14"/>
  <c r="W49" i="14" s="1"/>
  <c r="V46" i="14"/>
  <c r="V49" i="14" s="1"/>
  <c r="U46" i="14"/>
  <c r="U49" i="14" s="1"/>
  <c r="T46" i="14"/>
  <c r="T49" i="14" s="1"/>
  <c r="S46" i="14"/>
  <c r="S49" i="14" s="1"/>
  <c r="R46" i="14"/>
  <c r="R49" i="14" s="1"/>
  <c r="Q46" i="14"/>
  <c r="Q49" i="14" s="1"/>
  <c r="P46" i="14"/>
  <c r="P49" i="14" s="1"/>
  <c r="O46" i="14"/>
  <c r="O49" i="14" s="1"/>
  <c r="N46" i="14"/>
  <c r="N49" i="14" s="1"/>
  <c r="M46" i="14"/>
  <c r="M49" i="14" s="1"/>
  <c r="L46" i="14"/>
  <c r="L49" i="14" s="1"/>
  <c r="K46" i="14"/>
  <c r="K49" i="14" s="1"/>
  <c r="J46" i="14"/>
  <c r="J49" i="14" s="1"/>
  <c r="I46" i="14"/>
  <c r="I49" i="14" s="1"/>
  <c r="H46" i="14"/>
  <c r="H49" i="14" s="1"/>
  <c r="G46" i="14"/>
  <c r="G49" i="14" s="1"/>
  <c r="F46" i="14"/>
  <c r="F49" i="14" s="1"/>
  <c r="E46" i="14"/>
  <c r="E49" i="14" s="1"/>
  <c r="D46" i="14"/>
  <c r="D49" i="14" s="1"/>
  <c r="AE45" i="14"/>
  <c r="AD45" i="14"/>
  <c r="AC45" i="14"/>
  <c r="AB45" i="14"/>
  <c r="AA45" i="14"/>
  <c r="Z45" i="14"/>
  <c r="Y45" i="14"/>
  <c r="X45" i="14"/>
  <c r="W45" i="14"/>
  <c r="V45" i="14"/>
  <c r="U45" i="14"/>
  <c r="T45" i="14"/>
  <c r="S45" i="14"/>
  <c r="R45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AE35" i="14"/>
  <c r="AE38" i="14" s="1"/>
  <c r="AD35" i="14"/>
  <c r="AD38" i="14" s="1"/>
  <c r="AC35" i="14"/>
  <c r="AC38" i="14" s="1"/>
  <c r="AB35" i="14"/>
  <c r="AB38" i="14" s="1"/>
  <c r="AA35" i="14"/>
  <c r="AA38" i="14" s="1"/>
  <c r="Z35" i="14"/>
  <c r="Z38" i="14" s="1"/>
  <c r="Y35" i="14"/>
  <c r="Y38" i="14" s="1"/>
  <c r="X35" i="14"/>
  <c r="X38" i="14" s="1"/>
  <c r="W35" i="14"/>
  <c r="W38" i="14" s="1"/>
  <c r="V35" i="14"/>
  <c r="V38" i="14" s="1"/>
  <c r="U35" i="14"/>
  <c r="U38" i="14" s="1"/>
  <c r="T35" i="14"/>
  <c r="T38" i="14" s="1"/>
  <c r="S35" i="14"/>
  <c r="S38" i="14" s="1"/>
  <c r="R35" i="14"/>
  <c r="R38" i="14" s="1"/>
  <c r="Q35" i="14"/>
  <c r="Q38" i="14" s="1"/>
  <c r="P35" i="14"/>
  <c r="P38" i="14" s="1"/>
  <c r="O35" i="14"/>
  <c r="O38" i="14" s="1"/>
  <c r="N35" i="14"/>
  <c r="N38" i="14" s="1"/>
  <c r="M35" i="14"/>
  <c r="M38" i="14" s="1"/>
  <c r="L35" i="14"/>
  <c r="L38" i="14" s="1"/>
  <c r="K35" i="14"/>
  <c r="K38" i="14" s="1"/>
  <c r="J35" i="14"/>
  <c r="J38" i="14" s="1"/>
  <c r="I35" i="14"/>
  <c r="I38" i="14" s="1"/>
  <c r="H35" i="14"/>
  <c r="H38" i="14" s="1"/>
  <c r="G35" i="14"/>
  <c r="G38" i="14" s="1"/>
  <c r="F35" i="14"/>
  <c r="F38" i="14" s="1"/>
  <c r="E35" i="14"/>
  <c r="E38" i="14" s="1"/>
  <c r="D35" i="14"/>
  <c r="D38" i="14" s="1"/>
  <c r="AE34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AE24" i="14"/>
  <c r="AE88" i="14" s="1"/>
  <c r="AD24" i="14"/>
  <c r="AD88" i="14" s="1"/>
  <c r="AC24" i="14"/>
  <c r="AC88" i="14" s="1"/>
  <c r="AB24" i="14"/>
  <c r="AB88" i="14" s="1"/>
  <c r="AA24" i="14"/>
  <c r="AA88" i="14" s="1"/>
  <c r="Z24" i="14"/>
  <c r="Z88" i="14" s="1"/>
  <c r="Y24" i="14"/>
  <c r="Y88" i="14" s="1"/>
  <c r="X24" i="14"/>
  <c r="X88" i="14" s="1"/>
  <c r="W24" i="14"/>
  <c r="W88" i="14" s="1"/>
  <c r="V24" i="14"/>
  <c r="V88" i="14" s="1"/>
  <c r="U24" i="14"/>
  <c r="U88" i="14" s="1"/>
  <c r="T24" i="14"/>
  <c r="T88" i="14" s="1"/>
  <c r="S24" i="14"/>
  <c r="S88" i="14" s="1"/>
  <c r="R24" i="14"/>
  <c r="R88" i="14" s="1"/>
  <c r="Q24" i="14"/>
  <c r="Q88" i="14" s="1"/>
  <c r="P24" i="14"/>
  <c r="P88" i="14" s="1"/>
  <c r="O24" i="14"/>
  <c r="O88" i="14" s="1"/>
  <c r="N24" i="14"/>
  <c r="N88" i="14" s="1"/>
  <c r="M24" i="14"/>
  <c r="M88" i="14" s="1"/>
  <c r="L24" i="14"/>
  <c r="L88" i="14" s="1"/>
  <c r="K24" i="14"/>
  <c r="K88" i="14" s="1"/>
  <c r="J24" i="14"/>
  <c r="J88" i="14" s="1"/>
  <c r="I24" i="14"/>
  <c r="I88" i="14" s="1"/>
  <c r="H24" i="14"/>
  <c r="H88" i="14" s="1"/>
  <c r="G24" i="14"/>
  <c r="G88" i="14" s="1"/>
  <c r="F24" i="14"/>
  <c r="F88" i="14" s="1"/>
  <c r="E24" i="14"/>
  <c r="E88" i="14" s="1"/>
  <c r="D24" i="14"/>
  <c r="D88" i="14" s="1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AI20" i="14" l="1"/>
  <c r="AI31" i="14"/>
  <c r="AI32" i="14"/>
  <c r="AI42" i="14"/>
  <c r="AI43" i="14"/>
  <c r="AI53" i="14"/>
  <c r="AI54" i="14"/>
  <c r="AI64" i="14"/>
  <c r="AI65" i="14"/>
  <c r="AI75" i="14"/>
  <c r="AI76" i="14"/>
  <c r="AI31" i="11"/>
  <c r="AI32" i="11"/>
  <c r="AI42" i="11"/>
  <c r="AI53" i="11"/>
  <c r="AI54" i="11"/>
  <c r="AI64" i="11"/>
  <c r="AI65" i="11"/>
  <c r="AI75" i="11"/>
  <c r="AI76" i="11"/>
  <c r="AA81" i="11"/>
  <c r="AB27" i="14"/>
  <c r="AA27" i="14"/>
  <c r="AC27" i="14"/>
  <c r="H87" i="14"/>
  <c r="E59" i="14"/>
  <c r="E48" i="14"/>
  <c r="E70" i="14"/>
  <c r="G70" i="14"/>
  <c r="G59" i="14"/>
  <c r="G48" i="14"/>
  <c r="J87" i="14"/>
  <c r="L87" i="14"/>
  <c r="I59" i="14"/>
  <c r="I48" i="14"/>
  <c r="I70" i="14"/>
  <c r="K70" i="14"/>
  <c r="K48" i="14"/>
  <c r="N87" i="14"/>
  <c r="K59" i="14"/>
  <c r="P87" i="14"/>
  <c r="M59" i="14"/>
  <c r="M48" i="14"/>
  <c r="M70" i="14"/>
  <c r="O70" i="14"/>
  <c r="O48" i="14"/>
  <c r="R87" i="14"/>
  <c r="O59" i="14"/>
  <c r="T87" i="14"/>
  <c r="Q59" i="14"/>
  <c r="Q48" i="14"/>
  <c r="Q70" i="14"/>
  <c r="S70" i="14"/>
  <c r="S48" i="14"/>
  <c r="V87" i="14"/>
  <c r="S59" i="14"/>
  <c r="X87" i="14"/>
  <c r="U59" i="14"/>
  <c r="U48" i="14"/>
  <c r="U70" i="14"/>
  <c r="W70" i="14"/>
  <c r="W48" i="14"/>
  <c r="Z87" i="14"/>
  <c r="W59" i="14"/>
  <c r="AB87" i="14"/>
  <c r="Y59" i="14"/>
  <c r="Y48" i="14"/>
  <c r="Y70" i="14"/>
  <c r="AA70" i="14"/>
  <c r="AA48" i="14"/>
  <c r="AD87" i="14"/>
  <c r="AA59" i="14"/>
  <c r="AC59" i="14"/>
  <c r="AC48" i="14"/>
  <c r="AC70" i="14"/>
  <c r="AE70" i="14"/>
  <c r="AE48" i="14"/>
  <c r="AE59" i="14"/>
  <c r="E15" i="14"/>
  <c r="G15" i="14"/>
  <c r="I15" i="14"/>
  <c r="K15" i="14"/>
  <c r="M15" i="14"/>
  <c r="O15" i="14"/>
  <c r="Q15" i="14"/>
  <c r="S15" i="14"/>
  <c r="U15" i="14"/>
  <c r="W15" i="14"/>
  <c r="Y15" i="14"/>
  <c r="AA15" i="14"/>
  <c r="AC15" i="14"/>
  <c r="AE15" i="14"/>
  <c r="E16" i="14"/>
  <c r="G16" i="14"/>
  <c r="I16" i="14"/>
  <c r="K16" i="14"/>
  <c r="M16" i="14"/>
  <c r="O16" i="14"/>
  <c r="Q16" i="14"/>
  <c r="S16" i="14"/>
  <c r="U16" i="14"/>
  <c r="W16" i="14"/>
  <c r="Y16" i="14"/>
  <c r="AA16" i="14"/>
  <c r="AC16" i="14"/>
  <c r="AE16" i="14"/>
  <c r="E26" i="14"/>
  <c r="G26" i="14"/>
  <c r="I26" i="14"/>
  <c r="K26" i="14"/>
  <c r="M26" i="14"/>
  <c r="O26" i="14"/>
  <c r="Q26" i="14"/>
  <c r="S26" i="14"/>
  <c r="U26" i="14"/>
  <c r="W26" i="14"/>
  <c r="Y26" i="14"/>
  <c r="AA26" i="14"/>
  <c r="AC26" i="14"/>
  <c r="AE26" i="14"/>
  <c r="E27" i="14"/>
  <c r="G27" i="14"/>
  <c r="I27" i="14"/>
  <c r="K27" i="14"/>
  <c r="M27" i="14"/>
  <c r="O27" i="14"/>
  <c r="Q27" i="14"/>
  <c r="S27" i="14"/>
  <c r="U27" i="14"/>
  <c r="W27" i="14"/>
  <c r="Y27" i="14"/>
  <c r="AE27" i="14"/>
  <c r="E37" i="14"/>
  <c r="G37" i="14"/>
  <c r="I37" i="14"/>
  <c r="K37" i="14"/>
  <c r="M37" i="14"/>
  <c r="O37" i="14"/>
  <c r="Q37" i="14"/>
  <c r="S37" i="14"/>
  <c r="U37" i="14"/>
  <c r="W37" i="14"/>
  <c r="Y37" i="14"/>
  <c r="AA37" i="14"/>
  <c r="AC37" i="14"/>
  <c r="AE37" i="14"/>
  <c r="G87" i="14"/>
  <c r="D70" i="14"/>
  <c r="D59" i="14"/>
  <c r="D48" i="14"/>
  <c r="I87" i="14"/>
  <c r="F70" i="14"/>
  <c r="F59" i="14"/>
  <c r="F48" i="14"/>
  <c r="K87" i="14"/>
  <c r="H70" i="14"/>
  <c r="H59" i="14"/>
  <c r="H48" i="14"/>
  <c r="M87" i="14"/>
  <c r="J70" i="14"/>
  <c r="J59" i="14"/>
  <c r="J48" i="14"/>
  <c r="O87" i="14"/>
  <c r="L70" i="14"/>
  <c r="L59" i="14"/>
  <c r="L48" i="14"/>
  <c r="Q87" i="14"/>
  <c r="N70" i="14"/>
  <c r="N59" i="14"/>
  <c r="N48" i="14"/>
  <c r="S87" i="14"/>
  <c r="P70" i="14"/>
  <c r="P59" i="14"/>
  <c r="P48" i="14"/>
  <c r="U87" i="14"/>
  <c r="R70" i="14"/>
  <c r="R59" i="14"/>
  <c r="R48" i="14"/>
  <c r="W87" i="14"/>
  <c r="T70" i="14"/>
  <c r="T59" i="14"/>
  <c r="T48" i="14"/>
  <c r="Y87" i="14"/>
  <c r="V70" i="14"/>
  <c r="V59" i="14"/>
  <c r="V48" i="14"/>
  <c r="AA87" i="14"/>
  <c r="X70" i="14"/>
  <c r="X59" i="14"/>
  <c r="X48" i="14"/>
  <c r="AC87" i="14"/>
  <c r="Z70" i="14"/>
  <c r="Z59" i="14"/>
  <c r="Z48" i="14"/>
  <c r="AE87" i="14"/>
  <c r="AB70" i="14"/>
  <c r="AB59" i="14"/>
  <c r="AB48" i="14"/>
  <c r="AD70" i="14"/>
  <c r="AD59" i="14"/>
  <c r="AD48" i="14"/>
  <c r="D15" i="14"/>
  <c r="F15" i="14"/>
  <c r="H15" i="14"/>
  <c r="J15" i="14"/>
  <c r="L15" i="14"/>
  <c r="N15" i="14"/>
  <c r="P15" i="14"/>
  <c r="R15" i="14"/>
  <c r="T15" i="14"/>
  <c r="V15" i="14"/>
  <c r="X15" i="14"/>
  <c r="Z15" i="14"/>
  <c r="AB15" i="14"/>
  <c r="AD15" i="14"/>
  <c r="D16" i="14"/>
  <c r="F16" i="14"/>
  <c r="H16" i="14"/>
  <c r="J16" i="14"/>
  <c r="L16" i="14"/>
  <c r="N16" i="14"/>
  <c r="P16" i="14"/>
  <c r="R16" i="14"/>
  <c r="T16" i="14"/>
  <c r="V16" i="14"/>
  <c r="X16" i="14"/>
  <c r="Z16" i="14"/>
  <c r="AB16" i="14"/>
  <c r="AD16" i="14"/>
  <c r="AF88" i="14"/>
  <c r="D26" i="14"/>
  <c r="F26" i="14"/>
  <c r="H26" i="14"/>
  <c r="J26" i="14"/>
  <c r="L26" i="14"/>
  <c r="N26" i="14"/>
  <c r="P26" i="14"/>
  <c r="R26" i="14"/>
  <c r="T26" i="14"/>
  <c r="V26" i="14"/>
  <c r="X26" i="14"/>
  <c r="Z26" i="14"/>
  <c r="AB26" i="14"/>
  <c r="AD26" i="14"/>
  <c r="D27" i="14"/>
  <c r="F27" i="14"/>
  <c r="H27" i="14"/>
  <c r="J27" i="14"/>
  <c r="L27" i="14"/>
  <c r="N27" i="14"/>
  <c r="P27" i="14"/>
  <c r="R27" i="14"/>
  <c r="T27" i="14"/>
  <c r="V27" i="14"/>
  <c r="X27" i="14"/>
  <c r="Z27" i="14"/>
  <c r="AD27" i="14"/>
  <c r="D37" i="14"/>
  <c r="F37" i="14"/>
  <c r="H37" i="14"/>
  <c r="J37" i="14"/>
  <c r="L37" i="14"/>
  <c r="N37" i="14"/>
  <c r="P37" i="14"/>
  <c r="R37" i="14"/>
  <c r="T37" i="14"/>
  <c r="V37" i="14"/>
  <c r="X37" i="14"/>
  <c r="Z37" i="14"/>
  <c r="AB37" i="14"/>
  <c r="AD37" i="14"/>
  <c r="AF87" i="14" l="1"/>
  <c r="AA81" i="14" l="1"/>
  <c r="W440" i="13" l="1"/>
  <c r="V440" i="13"/>
  <c r="AI434" i="13"/>
  <c r="AH434" i="13"/>
  <c r="AG434" i="13"/>
  <c r="AI433" i="13"/>
  <c r="AJ433" i="13" s="1"/>
  <c r="AH433" i="13"/>
  <c r="AG433" i="13"/>
  <c r="W428" i="13"/>
  <c r="V428" i="13"/>
  <c r="AI422" i="13"/>
  <c r="AH422" i="13"/>
  <c r="AG422" i="13"/>
  <c r="AI421" i="13"/>
  <c r="AH421" i="13"/>
  <c r="AG421" i="13"/>
  <c r="W416" i="13"/>
  <c r="V416" i="13"/>
  <c r="AI410" i="13"/>
  <c r="AH410" i="13"/>
  <c r="AG410" i="13"/>
  <c r="AI409" i="13"/>
  <c r="AJ409" i="13" s="1"/>
  <c r="AH409" i="13"/>
  <c r="AG409" i="13"/>
  <c r="W404" i="13"/>
  <c r="V404" i="13"/>
  <c r="AI398" i="13"/>
  <c r="AH398" i="13"/>
  <c r="AG398" i="13"/>
  <c r="AI397" i="13"/>
  <c r="AJ397" i="13" s="1"/>
  <c r="AH397" i="13"/>
  <c r="AG397" i="13"/>
  <c r="W392" i="13"/>
  <c r="V392" i="13"/>
  <c r="AI386" i="13"/>
  <c r="AH386" i="13"/>
  <c r="AG386" i="13"/>
  <c r="AI385" i="13"/>
  <c r="AJ385" i="13" s="1"/>
  <c r="AH385" i="13"/>
  <c r="AG385" i="13"/>
  <c r="W380" i="13"/>
  <c r="V380" i="13"/>
  <c r="AI374" i="13"/>
  <c r="AH374" i="13"/>
  <c r="AG374" i="13"/>
  <c r="AI373" i="13"/>
  <c r="AJ373" i="13" s="1"/>
  <c r="AH373" i="13"/>
  <c r="AG373" i="13"/>
  <c r="W368" i="13"/>
  <c r="V368" i="13"/>
  <c r="AI362" i="13"/>
  <c r="AH362" i="13"/>
  <c r="AG362" i="13"/>
  <c r="AI361" i="13"/>
  <c r="AJ361" i="13" s="1"/>
  <c r="AH361" i="13"/>
  <c r="AG361" i="13"/>
  <c r="W356" i="13"/>
  <c r="V356" i="13"/>
  <c r="AI350" i="13"/>
  <c r="AH350" i="13"/>
  <c r="AG350" i="13"/>
  <c r="AI349" i="13"/>
  <c r="AJ349" i="13" s="1"/>
  <c r="AH349" i="13"/>
  <c r="AG349" i="13"/>
  <c r="W344" i="13"/>
  <c r="V344" i="13"/>
  <c r="AI338" i="13"/>
  <c r="AH338" i="13"/>
  <c r="AG338" i="13"/>
  <c r="AI337" i="13"/>
  <c r="AJ337" i="13" s="1"/>
  <c r="AH337" i="13"/>
  <c r="AG337" i="13"/>
  <c r="W332" i="13"/>
  <c r="V332" i="13"/>
  <c r="AI326" i="13"/>
  <c r="AH326" i="13"/>
  <c r="AG326" i="13"/>
  <c r="AI325" i="13"/>
  <c r="AJ325" i="13" s="1"/>
  <c r="AH325" i="13"/>
  <c r="AG325" i="13"/>
  <c r="W320" i="13"/>
  <c r="V320" i="13"/>
  <c r="AI314" i="13"/>
  <c r="AH314" i="13"/>
  <c r="AG314" i="13"/>
  <c r="AI313" i="13"/>
  <c r="AJ313" i="13" s="1"/>
  <c r="AH313" i="13"/>
  <c r="AG313" i="13"/>
  <c r="W308" i="13"/>
  <c r="V308" i="13"/>
  <c r="AI302" i="13"/>
  <c r="AH302" i="13"/>
  <c r="AG302" i="13"/>
  <c r="AI301" i="13"/>
  <c r="AJ301" i="13" s="1"/>
  <c r="AH301" i="13"/>
  <c r="AG301" i="13"/>
  <c r="W296" i="13"/>
  <c r="V296" i="13"/>
  <c r="AI290" i="13"/>
  <c r="AH290" i="13"/>
  <c r="AG290" i="13"/>
  <c r="AI289" i="13"/>
  <c r="AJ289" i="13" s="1"/>
  <c r="AH289" i="13"/>
  <c r="AG289" i="13"/>
  <c r="W284" i="13"/>
  <c r="V284" i="13"/>
  <c r="AI278" i="13"/>
  <c r="AH278" i="13"/>
  <c r="AG278" i="13"/>
  <c r="AI277" i="13"/>
  <c r="AJ277" i="13" s="1"/>
  <c r="AH277" i="13"/>
  <c r="AG277" i="13"/>
  <c r="W272" i="13"/>
  <c r="V272" i="13"/>
  <c r="AI266" i="13"/>
  <c r="AH266" i="13"/>
  <c r="AG266" i="13"/>
  <c r="AI265" i="13"/>
  <c r="AJ265" i="13" s="1"/>
  <c r="AH265" i="13"/>
  <c r="AG265" i="13"/>
  <c r="W260" i="13"/>
  <c r="V260" i="13"/>
  <c r="AI254" i="13"/>
  <c r="AH254" i="13"/>
  <c r="AG254" i="13"/>
  <c r="AI253" i="13"/>
  <c r="AJ253" i="13" s="1"/>
  <c r="AH253" i="13"/>
  <c r="AG253" i="13"/>
  <c r="W248" i="13"/>
  <c r="V248" i="13"/>
  <c r="AI242" i="13"/>
  <c r="AH242" i="13"/>
  <c r="AG242" i="13"/>
  <c r="AI241" i="13"/>
  <c r="AJ241" i="13" s="1"/>
  <c r="AH241" i="13"/>
  <c r="AG241" i="13"/>
  <c r="W236" i="13"/>
  <c r="V236" i="13"/>
  <c r="AI230" i="13"/>
  <c r="AH230" i="13"/>
  <c r="AG230" i="13"/>
  <c r="AI229" i="13"/>
  <c r="AJ229" i="13" s="1"/>
  <c r="AH229" i="13"/>
  <c r="AG229" i="13"/>
  <c r="W224" i="13"/>
  <c r="V224" i="13"/>
  <c r="AI218" i="13"/>
  <c r="AH218" i="13"/>
  <c r="AG218" i="13"/>
  <c r="AI217" i="13"/>
  <c r="AJ217" i="13" s="1"/>
  <c r="AH217" i="13"/>
  <c r="AG217" i="13"/>
  <c r="W212" i="13"/>
  <c r="V212" i="13"/>
  <c r="AI206" i="13"/>
  <c r="AH206" i="13"/>
  <c r="AG206" i="13"/>
  <c r="AI205" i="13"/>
  <c r="AJ205" i="13" s="1"/>
  <c r="AH205" i="13"/>
  <c r="AG205" i="13"/>
  <c r="W200" i="13"/>
  <c r="V200" i="13"/>
  <c r="AI194" i="13"/>
  <c r="AH194" i="13"/>
  <c r="AG194" i="13"/>
  <c r="AI193" i="13"/>
  <c r="AJ193" i="13" s="1"/>
  <c r="AH193" i="13"/>
  <c r="AG193" i="13"/>
  <c r="W188" i="13"/>
  <c r="V188" i="13"/>
  <c r="AI182" i="13"/>
  <c r="AH182" i="13"/>
  <c r="AG182" i="13"/>
  <c r="AI181" i="13"/>
  <c r="AJ181" i="13" s="1"/>
  <c r="AH181" i="13"/>
  <c r="AG181" i="13"/>
  <c r="W176" i="13"/>
  <c r="V176" i="13"/>
  <c r="AI170" i="13"/>
  <c r="AH170" i="13"/>
  <c r="AG170" i="13"/>
  <c r="AI169" i="13"/>
  <c r="AJ169" i="13" s="1"/>
  <c r="AH169" i="13"/>
  <c r="AG169" i="13"/>
  <c r="W164" i="13"/>
  <c r="V164" i="13"/>
  <c r="AI158" i="13"/>
  <c r="AH158" i="13"/>
  <c r="AG158" i="13"/>
  <c r="AI157" i="13"/>
  <c r="AJ157" i="13" s="1"/>
  <c r="AH157" i="13"/>
  <c r="AG157" i="13"/>
  <c r="W152" i="13"/>
  <c r="V152" i="13"/>
  <c r="AI146" i="13"/>
  <c r="AH146" i="13"/>
  <c r="AG146" i="13"/>
  <c r="AI145" i="13"/>
  <c r="AJ145" i="13" s="1"/>
  <c r="AH145" i="13"/>
  <c r="AG145" i="13"/>
  <c r="W140" i="13"/>
  <c r="V140" i="13"/>
  <c r="AI134" i="13"/>
  <c r="AH134" i="13"/>
  <c r="AG134" i="13"/>
  <c r="AI133" i="13"/>
  <c r="AJ133" i="13" s="1"/>
  <c r="AH133" i="13"/>
  <c r="AG133" i="13"/>
  <c r="W128" i="13"/>
  <c r="V128" i="13"/>
  <c r="AI122" i="13"/>
  <c r="AH122" i="13"/>
  <c r="AG122" i="13"/>
  <c r="AI121" i="13"/>
  <c r="AJ121" i="13" s="1"/>
  <c r="AH121" i="13"/>
  <c r="AG121" i="13"/>
  <c r="W116" i="13"/>
  <c r="V116" i="13"/>
  <c r="AI110" i="13"/>
  <c r="AH110" i="13"/>
  <c r="AG110" i="13"/>
  <c r="AI109" i="13"/>
  <c r="AJ109" i="13" s="1"/>
  <c r="AH109" i="13"/>
  <c r="AG109" i="13"/>
  <c r="W104" i="13"/>
  <c r="V104" i="13"/>
  <c r="AI98" i="13"/>
  <c r="AH98" i="13"/>
  <c r="AG98" i="13"/>
  <c r="AI97" i="13"/>
  <c r="AJ97" i="13" s="1"/>
  <c r="AH97" i="13"/>
  <c r="AG97" i="13"/>
  <c r="W92" i="13"/>
  <c r="V92" i="13"/>
  <c r="AI86" i="13"/>
  <c r="AH86" i="13"/>
  <c r="AG86" i="13"/>
  <c r="AI85" i="13"/>
  <c r="AJ85" i="13" s="1"/>
  <c r="AH85" i="13"/>
  <c r="AG85" i="13"/>
  <c r="W80" i="13"/>
  <c r="V80" i="13"/>
  <c r="AI74" i="13"/>
  <c r="AH74" i="13"/>
  <c r="AG74" i="13"/>
  <c r="AI73" i="13"/>
  <c r="AH73" i="13"/>
  <c r="AG73" i="13"/>
  <c r="W68" i="13"/>
  <c r="V68" i="13"/>
  <c r="AI62" i="13"/>
  <c r="AH62" i="13"/>
  <c r="AG62" i="13"/>
  <c r="AI61" i="13"/>
  <c r="AH61" i="13"/>
  <c r="AG61" i="13"/>
  <c r="W56" i="13"/>
  <c r="V56" i="13"/>
  <c r="AI50" i="13"/>
  <c r="AH50" i="13"/>
  <c r="AG50" i="13"/>
  <c r="AI49" i="13"/>
  <c r="AH49" i="13"/>
  <c r="AG49" i="13"/>
  <c r="W44" i="13"/>
  <c r="V44" i="13"/>
  <c r="AI38" i="13"/>
  <c r="AH38" i="13"/>
  <c r="AG38" i="13"/>
  <c r="AI37" i="13"/>
  <c r="AH37" i="13"/>
  <c r="AG37" i="13"/>
  <c r="W32" i="13"/>
  <c r="V32" i="13"/>
  <c r="AI26" i="13"/>
  <c r="AH26" i="13"/>
  <c r="AG26" i="13"/>
  <c r="AI25" i="13"/>
  <c r="AH25" i="13"/>
  <c r="AG25" i="13"/>
  <c r="W20" i="13"/>
  <c r="V20" i="13"/>
  <c r="AI14" i="13"/>
  <c r="AH14" i="13"/>
  <c r="AI450" i="13" s="1"/>
  <c r="AG14" i="13"/>
  <c r="AI449" i="13" s="1"/>
  <c r="AI13" i="13"/>
  <c r="AH13" i="13"/>
  <c r="AG450" i="13" s="1"/>
  <c r="AG13" i="13"/>
  <c r="AG449" i="13" s="1"/>
  <c r="AJ421" i="13" l="1"/>
  <c r="AJ86" i="13"/>
  <c r="AJ98" i="13"/>
  <c r="AJ110" i="13"/>
  <c r="AJ122" i="13"/>
  <c r="AJ134" i="13"/>
  <c r="AJ146" i="13"/>
  <c r="AJ158" i="13"/>
  <c r="AJ170" i="13"/>
  <c r="AJ182" i="13"/>
  <c r="AJ194" i="13"/>
  <c r="AJ206" i="13"/>
  <c r="AJ218" i="13"/>
  <c r="AJ230" i="13"/>
  <c r="AJ242" i="13"/>
  <c r="AJ254" i="13"/>
  <c r="AJ266" i="13"/>
  <c r="AJ278" i="13"/>
  <c r="AJ290" i="13"/>
  <c r="AJ302" i="13"/>
  <c r="AJ314" i="13"/>
  <c r="AJ326" i="13"/>
  <c r="AJ338" i="13"/>
  <c r="AJ350" i="13"/>
  <c r="AJ362" i="13"/>
  <c r="AJ374" i="13"/>
  <c r="AJ386" i="13"/>
  <c r="AJ398" i="13"/>
  <c r="AJ410" i="13"/>
  <c r="AJ422" i="13"/>
  <c r="AJ434" i="13"/>
  <c r="AJ13" i="13"/>
  <c r="AJ14" i="13"/>
  <c r="AJ25" i="13"/>
  <c r="AJ26" i="13"/>
  <c r="AJ37" i="13"/>
  <c r="AJ38" i="13"/>
  <c r="AJ49" i="13"/>
  <c r="AJ50" i="13"/>
  <c r="AJ61" i="13"/>
  <c r="AJ62" i="13"/>
  <c r="AJ73" i="13"/>
  <c r="AI451" i="13"/>
  <c r="AJ74" i="13"/>
  <c r="AG451" i="13"/>
  <c r="AI434" i="12"/>
  <c r="AI433" i="12"/>
  <c r="W440" i="12"/>
  <c r="V440" i="12"/>
  <c r="AH434" i="12"/>
  <c r="AG434" i="12"/>
  <c r="AJ434" i="12" s="1"/>
  <c r="AH433" i="12"/>
  <c r="AG433" i="12"/>
  <c r="AJ433" i="12" s="1"/>
  <c r="AI422" i="12"/>
  <c r="AI421" i="12"/>
  <c r="W428" i="12"/>
  <c r="V428" i="12"/>
  <c r="AH422" i="12"/>
  <c r="AG422" i="12"/>
  <c r="AJ422" i="12" s="1"/>
  <c r="AH421" i="12"/>
  <c r="AG421" i="12"/>
  <c r="AJ421" i="12" s="1"/>
  <c r="AI410" i="12"/>
  <c r="AI409" i="12"/>
  <c r="W416" i="12"/>
  <c r="V416" i="12"/>
  <c r="AH410" i="12"/>
  <c r="AG410" i="12"/>
  <c r="AH409" i="12"/>
  <c r="AG409" i="12"/>
  <c r="AJ409" i="12" s="1"/>
  <c r="AI398" i="12"/>
  <c r="AI397" i="12"/>
  <c r="W404" i="12"/>
  <c r="V404" i="12"/>
  <c r="AH398" i="12"/>
  <c r="AG398" i="12"/>
  <c r="AH397" i="12"/>
  <c r="AG397" i="12"/>
  <c r="AJ397" i="12" s="1"/>
  <c r="AI386" i="12"/>
  <c r="AI385" i="12"/>
  <c r="W392" i="12"/>
  <c r="V392" i="12"/>
  <c r="AH386" i="12"/>
  <c r="AG386" i="12"/>
  <c r="AH385" i="12"/>
  <c r="AG385" i="12"/>
  <c r="AJ385" i="12" s="1"/>
  <c r="AI374" i="12"/>
  <c r="AI373" i="12"/>
  <c r="W380" i="12"/>
  <c r="V380" i="12"/>
  <c r="AH374" i="12"/>
  <c r="AG374" i="12"/>
  <c r="AH373" i="12"/>
  <c r="AG373" i="12"/>
  <c r="AJ373" i="12" s="1"/>
  <c r="AI362" i="12"/>
  <c r="AI361" i="12"/>
  <c r="W368" i="12"/>
  <c r="V368" i="12"/>
  <c r="AH362" i="12"/>
  <c r="AG362" i="12"/>
  <c r="AH361" i="12"/>
  <c r="AG361" i="12"/>
  <c r="AJ361" i="12" s="1"/>
  <c r="AI350" i="12"/>
  <c r="AI349" i="12"/>
  <c r="W356" i="12"/>
  <c r="V356" i="12"/>
  <c r="AH350" i="12"/>
  <c r="AG350" i="12"/>
  <c r="AH349" i="12"/>
  <c r="AG349" i="12"/>
  <c r="AI338" i="12"/>
  <c r="AI337" i="12"/>
  <c r="W344" i="12"/>
  <c r="V344" i="12"/>
  <c r="AH338" i="12"/>
  <c r="AG338" i="12"/>
  <c r="AH337" i="12"/>
  <c r="AG337" i="12"/>
  <c r="AI326" i="12"/>
  <c r="AI325" i="12"/>
  <c r="W332" i="12"/>
  <c r="V332" i="12"/>
  <c r="AH326" i="12"/>
  <c r="AG326" i="12"/>
  <c r="AH325" i="12"/>
  <c r="AG325" i="12"/>
  <c r="AI314" i="12"/>
  <c r="AI313" i="12"/>
  <c r="W320" i="12"/>
  <c r="V320" i="12"/>
  <c r="AH314" i="12"/>
  <c r="AG314" i="12"/>
  <c r="AH313" i="12"/>
  <c r="AG313" i="12"/>
  <c r="AI302" i="12"/>
  <c r="AI301" i="12"/>
  <c r="W308" i="12"/>
  <c r="V308" i="12"/>
  <c r="AH302" i="12"/>
  <c r="AG302" i="12"/>
  <c r="AH301" i="12"/>
  <c r="AG301" i="12"/>
  <c r="AI290" i="12"/>
  <c r="AI289" i="12"/>
  <c r="W296" i="12"/>
  <c r="V296" i="12"/>
  <c r="AH290" i="12"/>
  <c r="AG290" i="12"/>
  <c r="AH289" i="12"/>
  <c r="AG289" i="12"/>
  <c r="AI278" i="12"/>
  <c r="AI277" i="12"/>
  <c r="W284" i="12"/>
  <c r="V284" i="12"/>
  <c r="AH278" i="12"/>
  <c r="AG278" i="12"/>
  <c r="AH277" i="12"/>
  <c r="AG277" i="12"/>
  <c r="AI266" i="12"/>
  <c r="AI265" i="12"/>
  <c r="W272" i="12"/>
  <c r="V272" i="12"/>
  <c r="AH266" i="12"/>
  <c r="AG266" i="12"/>
  <c r="AH265" i="12"/>
  <c r="AG265" i="12"/>
  <c r="AI254" i="12"/>
  <c r="AI253" i="12"/>
  <c r="W260" i="12"/>
  <c r="V260" i="12"/>
  <c r="AH254" i="12"/>
  <c r="AG254" i="12"/>
  <c r="AH253" i="12"/>
  <c r="AG253" i="12"/>
  <c r="AI242" i="12"/>
  <c r="AI241" i="12"/>
  <c r="W248" i="12"/>
  <c r="V248" i="12"/>
  <c r="AH242" i="12"/>
  <c r="AG242" i="12"/>
  <c r="AH241" i="12"/>
  <c r="AG241" i="12"/>
  <c r="AI230" i="12"/>
  <c r="AI229" i="12"/>
  <c r="W236" i="12"/>
  <c r="V236" i="12"/>
  <c r="AH230" i="12"/>
  <c r="AG230" i="12"/>
  <c r="AH229" i="12"/>
  <c r="AG229" i="12"/>
  <c r="AI218" i="12"/>
  <c r="AI217" i="12"/>
  <c r="W224" i="12"/>
  <c r="V224" i="12"/>
  <c r="AH218" i="12"/>
  <c r="AG218" i="12"/>
  <c r="AH217" i="12"/>
  <c r="AG217" i="12"/>
  <c r="AI206" i="12"/>
  <c r="AI205" i="12"/>
  <c r="W212" i="12"/>
  <c r="V212" i="12"/>
  <c r="AH206" i="12"/>
  <c r="AG206" i="12"/>
  <c r="AH205" i="12"/>
  <c r="AG205" i="12"/>
  <c r="AI194" i="12"/>
  <c r="AI193" i="12"/>
  <c r="W200" i="12"/>
  <c r="V200" i="12"/>
  <c r="AH194" i="12"/>
  <c r="AG194" i="12"/>
  <c r="AH193" i="12"/>
  <c r="AG193" i="12"/>
  <c r="AI182" i="12"/>
  <c r="AI181" i="12"/>
  <c r="W188" i="12"/>
  <c r="V188" i="12"/>
  <c r="AH182" i="12"/>
  <c r="AG182" i="12"/>
  <c r="AH181" i="12"/>
  <c r="AG181" i="12"/>
  <c r="AI170" i="12"/>
  <c r="AI169" i="12"/>
  <c r="W176" i="12"/>
  <c r="V176" i="12"/>
  <c r="AH170" i="12"/>
  <c r="AG170" i="12"/>
  <c r="AH169" i="12"/>
  <c r="AG169" i="12"/>
  <c r="AI158" i="12"/>
  <c r="AI157" i="12"/>
  <c r="W164" i="12"/>
  <c r="V164" i="12"/>
  <c r="AH158" i="12"/>
  <c r="AG158" i="12"/>
  <c r="AH157" i="12"/>
  <c r="AG157" i="12"/>
  <c r="AI13" i="12"/>
  <c r="AI146" i="12"/>
  <c r="AI145" i="12"/>
  <c r="AI133" i="12"/>
  <c r="AI122" i="12"/>
  <c r="AI14" i="12"/>
  <c r="AI121" i="12"/>
  <c r="AI110" i="12"/>
  <c r="AI109" i="12"/>
  <c r="AI98" i="12"/>
  <c r="AI97" i="12"/>
  <c r="AI86" i="12"/>
  <c r="AI73" i="12"/>
  <c r="AI85" i="12"/>
  <c r="AH85" i="12"/>
  <c r="W152" i="12"/>
  <c r="V152" i="12"/>
  <c r="AH146" i="12"/>
  <c r="AG146" i="12"/>
  <c r="AH145" i="12"/>
  <c r="AG145" i="12"/>
  <c r="W140" i="12"/>
  <c r="V140" i="12"/>
  <c r="AI134" i="12"/>
  <c r="AH134" i="12"/>
  <c r="AG134" i="12"/>
  <c r="AH133" i="12"/>
  <c r="AG133" i="12"/>
  <c r="W128" i="12"/>
  <c r="V128" i="12"/>
  <c r="AH122" i="12"/>
  <c r="AG122" i="12"/>
  <c r="AH121" i="12"/>
  <c r="AG121" i="12"/>
  <c r="W116" i="12"/>
  <c r="V116" i="12"/>
  <c r="AH110" i="12"/>
  <c r="AG110" i="12"/>
  <c r="AH109" i="12"/>
  <c r="AG109" i="12"/>
  <c r="W104" i="12"/>
  <c r="V104" i="12"/>
  <c r="AH98" i="12"/>
  <c r="AG98" i="12"/>
  <c r="AJ98" i="12" s="1"/>
  <c r="AH97" i="12"/>
  <c r="AG97" i="12"/>
  <c r="W92" i="12"/>
  <c r="V92" i="12"/>
  <c r="AH86" i="12"/>
  <c r="AG86" i="12"/>
  <c r="AJ86" i="12" s="1"/>
  <c r="AG85" i="12"/>
  <c r="AJ157" i="12" l="1"/>
  <c r="AJ181" i="12"/>
  <c r="AJ169" i="12"/>
  <c r="AJ182" i="12"/>
  <c r="AJ194" i="12"/>
  <c r="AJ206" i="12"/>
  <c r="AJ218" i="12"/>
  <c r="AJ230" i="12"/>
  <c r="AJ242" i="12"/>
  <c r="AJ254" i="12"/>
  <c r="AJ266" i="12"/>
  <c r="AJ278" i="12"/>
  <c r="AJ290" i="12"/>
  <c r="AJ302" i="12"/>
  <c r="AJ314" i="12"/>
  <c r="AJ326" i="12"/>
  <c r="AJ338" i="12"/>
  <c r="AJ350" i="12"/>
  <c r="AJ362" i="12"/>
  <c r="AJ374" i="12"/>
  <c r="AJ386" i="12"/>
  <c r="AJ398" i="12"/>
  <c r="AJ410" i="12"/>
  <c r="AJ325" i="12"/>
  <c r="AJ349" i="12"/>
  <c r="AJ313" i="12"/>
  <c r="AJ301" i="12"/>
  <c r="AJ337" i="12"/>
  <c r="AJ289" i="12"/>
  <c r="AJ277" i="12"/>
  <c r="AJ229" i="12"/>
  <c r="AJ265" i="12"/>
  <c r="AJ253" i="12"/>
  <c r="AJ193" i="12"/>
  <c r="AJ217" i="12"/>
  <c r="AJ205" i="12"/>
  <c r="AJ241" i="12"/>
  <c r="AJ109" i="12"/>
  <c r="AJ158" i="12"/>
  <c r="AJ170" i="12"/>
  <c r="AJ97" i="12"/>
  <c r="AJ110" i="12"/>
  <c r="AJ133" i="12"/>
  <c r="AJ121" i="12"/>
  <c r="AJ122" i="12"/>
  <c r="AJ146" i="12"/>
  <c r="AJ134" i="12"/>
  <c r="AJ145" i="12"/>
  <c r="AJ85" i="12"/>
  <c r="W80" i="12"/>
  <c r="V80" i="12"/>
  <c r="W68" i="12"/>
  <c r="V68" i="12"/>
  <c r="W56" i="12"/>
  <c r="V56" i="12"/>
  <c r="W44" i="12"/>
  <c r="V44" i="12"/>
  <c r="W32" i="12"/>
  <c r="V32" i="12"/>
  <c r="W20" i="12"/>
  <c r="V20" i="12"/>
  <c r="AI74" i="12"/>
  <c r="AH74" i="12"/>
  <c r="AG74" i="12"/>
  <c r="AH73" i="12"/>
  <c r="AG73" i="12"/>
  <c r="AI61" i="12"/>
  <c r="AI62" i="12"/>
  <c r="AH62" i="12"/>
  <c r="AG62" i="12"/>
  <c r="AH61" i="12"/>
  <c r="AG61" i="12"/>
  <c r="AI49" i="12"/>
  <c r="AI50" i="12"/>
  <c r="AH49" i="12"/>
  <c r="AH50" i="12"/>
  <c r="AG50" i="12"/>
  <c r="AG49" i="12"/>
  <c r="AI38" i="12"/>
  <c r="AI37" i="12"/>
  <c r="AH37" i="12"/>
  <c r="AG37" i="12"/>
  <c r="AH38" i="12"/>
  <c r="AG38" i="12"/>
  <c r="AI26" i="12"/>
  <c r="AI25" i="12"/>
  <c r="AH25" i="12"/>
  <c r="AG25" i="12"/>
  <c r="AH26" i="12"/>
  <c r="AG26" i="12"/>
  <c r="AH14" i="12"/>
  <c r="AG14" i="12"/>
  <c r="AI449" i="12" l="1"/>
  <c r="AI450" i="12"/>
  <c r="AJ61" i="12"/>
  <c r="AJ73" i="12"/>
  <c r="AJ38" i="12"/>
  <c r="AJ49" i="12"/>
  <c r="AJ25" i="12"/>
  <c r="AJ37" i="12"/>
  <c r="AJ50" i="12"/>
  <c r="AJ14" i="12"/>
  <c r="AJ74" i="12"/>
  <c r="AJ26" i="12"/>
  <c r="AJ62" i="12"/>
  <c r="AH13" i="12"/>
  <c r="AG450" i="12" s="1"/>
  <c r="AG13" i="12"/>
  <c r="AI451" i="12" l="1"/>
  <c r="AJ13" i="12"/>
  <c r="AG449" i="12"/>
  <c r="AG451" i="12" s="1"/>
  <c r="F87" i="11" l="1"/>
  <c r="E87" i="11"/>
  <c r="D87" i="11"/>
  <c r="AE68" i="11"/>
  <c r="AE71" i="11" s="1"/>
  <c r="AD68" i="11"/>
  <c r="AD71" i="11" s="1"/>
  <c r="AC68" i="11"/>
  <c r="AC71" i="11" s="1"/>
  <c r="AB68" i="11"/>
  <c r="AB71" i="11" s="1"/>
  <c r="AA68" i="11"/>
  <c r="AA71" i="11" s="1"/>
  <c r="Z68" i="11"/>
  <c r="Z71" i="11" s="1"/>
  <c r="Y68" i="11"/>
  <c r="Y71" i="11" s="1"/>
  <c r="X68" i="11"/>
  <c r="X71" i="11" s="1"/>
  <c r="W68" i="11"/>
  <c r="W71" i="11" s="1"/>
  <c r="V68" i="11"/>
  <c r="V71" i="11" s="1"/>
  <c r="U68" i="11"/>
  <c r="U71" i="11" s="1"/>
  <c r="T68" i="11"/>
  <c r="T71" i="11" s="1"/>
  <c r="S68" i="11"/>
  <c r="S71" i="11" s="1"/>
  <c r="R68" i="11"/>
  <c r="R71" i="11" s="1"/>
  <c r="Q68" i="11"/>
  <c r="Q71" i="11" s="1"/>
  <c r="P68" i="11"/>
  <c r="P71" i="11" s="1"/>
  <c r="O68" i="11"/>
  <c r="O71" i="11" s="1"/>
  <c r="N68" i="11"/>
  <c r="N71" i="11" s="1"/>
  <c r="M68" i="11"/>
  <c r="M71" i="11" s="1"/>
  <c r="L68" i="11"/>
  <c r="L71" i="11" s="1"/>
  <c r="K68" i="11"/>
  <c r="K71" i="11" s="1"/>
  <c r="J68" i="11"/>
  <c r="J71" i="11" s="1"/>
  <c r="I68" i="11"/>
  <c r="I71" i="11" s="1"/>
  <c r="H68" i="11"/>
  <c r="H71" i="11" s="1"/>
  <c r="G68" i="11"/>
  <c r="G71" i="11" s="1"/>
  <c r="F68" i="11"/>
  <c r="F71" i="11" s="1"/>
  <c r="E68" i="11"/>
  <c r="E71" i="11" s="1"/>
  <c r="D68" i="11"/>
  <c r="D71" i="11" s="1"/>
  <c r="AE67" i="11"/>
  <c r="AD67" i="11"/>
  <c r="AC67" i="11"/>
  <c r="AB67" i="11"/>
  <c r="AA67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AE57" i="11"/>
  <c r="AE60" i="11" s="1"/>
  <c r="AD57" i="11"/>
  <c r="AD60" i="11" s="1"/>
  <c r="AC57" i="11"/>
  <c r="AC60" i="11" s="1"/>
  <c r="AB57" i="11"/>
  <c r="AB60" i="11" s="1"/>
  <c r="AA57" i="11"/>
  <c r="AA60" i="11" s="1"/>
  <c r="Z57" i="11"/>
  <c r="Z60" i="11" s="1"/>
  <c r="Y57" i="11"/>
  <c r="Y60" i="11" s="1"/>
  <c r="X57" i="11"/>
  <c r="X60" i="11" s="1"/>
  <c r="W57" i="11"/>
  <c r="W60" i="11" s="1"/>
  <c r="V57" i="11"/>
  <c r="V60" i="11" s="1"/>
  <c r="U57" i="11"/>
  <c r="U60" i="11" s="1"/>
  <c r="T57" i="11"/>
  <c r="T60" i="11" s="1"/>
  <c r="S57" i="11"/>
  <c r="S60" i="11" s="1"/>
  <c r="R57" i="11"/>
  <c r="R60" i="11" s="1"/>
  <c r="Q57" i="11"/>
  <c r="Q60" i="11" s="1"/>
  <c r="P57" i="11"/>
  <c r="P60" i="11" s="1"/>
  <c r="O57" i="11"/>
  <c r="O60" i="11" s="1"/>
  <c r="N57" i="11"/>
  <c r="N60" i="11" s="1"/>
  <c r="M57" i="11"/>
  <c r="M60" i="11" s="1"/>
  <c r="L57" i="11"/>
  <c r="L60" i="11" s="1"/>
  <c r="K57" i="11"/>
  <c r="K60" i="11" s="1"/>
  <c r="J57" i="11"/>
  <c r="J60" i="11" s="1"/>
  <c r="I57" i="11"/>
  <c r="I60" i="11" s="1"/>
  <c r="H57" i="11"/>
  <c r="H60" i="11" s="1"/>
  <c r="G57" i="11"/>
  <c r="G60" i="11" s="1"/>
  <c r="F57" i="11"/>
  <c r="F60" i="11" s="1"/>
  <c r="E57" i="11"/>
  <c r="E60" i="11" s="1"/>
  <c r="D57" i="11"/>
  <c r="D60" i="11" s="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AE46" i="11"/>
  <c r="AE49" i="11" s="1"/>
  <c r="AD46" i="11"/>
  <c r="AD49" i="11" s="1"/>
  <c r="AC46" i="11"/>
  <c r="AC49" i="11" s="1"/>
  <c r="AB46" i="11"/>
  <c r="AB49" i="11" s="1"/>
  <c r="AA46" i="11"/>
  <c r="AA49" i="11" s="1"/>
  <c r="Z46" i="11"/>
  <c r="Z49" i="11" s="1"/>
  <c r="Y46" i="11"/>
  <c r="Y49" i="11" s="1"/>
  <c r="X46" i="11"/>
  <c r="X49" i="11" s="1"/>
  <c r="W46" i="11"/>
  <c r="W49" i="11" s="1"/>
  <c r="V46" i="11"/>
  <c r="V49" i="11" s="1"/>
  <c r="U46" i="11"/>
  <c r="U49" i="11" s="1"/>
  <c r="T46" i="11"/>
  <c r="T49" i="11" s="1"/>
  <c r="S46" i="11"/>
  <c r="S49" i="11" s="1"/>
  <c r="R46" i="11"/>
  <c r="R49" i="11" s="1"/>
  <c r="Q46" i="11"/>
  <c r="Q49" i="11" s="1"/>
  <c r="P46" i="11"/>
  <c r="P49" i="11" s="1"/>
  <c r="O46" i="11"/>
  <c r="O49" i="11" s="1"/>
  <c r="N46" i="11"/>
  <c r="N49" i="11" s="1"/>
  <c r="M46" i="11"/>
  <c r="M49" i="11" s="1"/>
  <c r="L46" i="11"/>
  <c r="L49" i="11" s="1"/>
  <c r="K46" i="11"/>
  <c r="K49" i="11" s="1"/>
  <c r="J46" i="11"/>
  <c r="J49" i="11" s="1"/>
  <c r="I46" i="11"/>
  <c r="I49" i="11" s="1"/>
  <c r="H46" i="11"/>
  <c r="H49" i="11" s="1"/>
  <c r="G46" i="11"/>
  <c r="G49" i="11" s="1"/>
  <c r="F46" i="11"/>
  <c r="F49" i="11" s="1"/>
  <c r="E46" i="11"/>
  <c r="E49" i="11" s="1"/>
  <c r="D46" i="11"/>
  <c r="D49" i="11" s="1"/>
  <c r="AE45" i="11"/>
  <c r="AD45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AE35" i="11"/>
  <c r="AE38" i="11" s="1"/>
  <c r="AD35" i="11"/>
  <c r="AD38" i="11" s="1"/>
  <c r="AC35" i="11"/>
  <c r="AC38" i="11" s="1"/>
  <c r="AB35" i="11"/>
  <c r="AB38" i="11" s="1"/>
  <c r="AA35" i="11"/>
  <c r="AA38" i="11" s="1"/>
  <c r="Z35" i="11"/>
  <c r="Z38" i="11" s="1"/>
  <c r="Y35" i="11"/>
  <c r="Y38" i="11" s="1"/>
  <c r="X35" i="11"/>
  <c r="X38" i="11" s="1"/>
  <c r="W35" i="11"/>
  <c r="W38" i="11" s="1"/>
  <c r="V35" i="11"/>
  <c r="V38" i="11" s="1"/>
  <c r="U35" i="11"/>
  <c r="U38" i="11" s="1"/>
  <c r="T35" i="11"/>
  <c r="T38" i="11" s="1"/>
  <c r="S35" i="11"/>
  <c r="S38" i="11" s="1"/>
  <c r="R35" i="11"/>
  <c r="R38" i="11" s="1"/>
  <c r="Q35" i="11"/>
  <c r="Q38" i="11" s="1"/>
  <c r="P35" i="11"/>
  <c r="P38" i="11" s="1"/>
  <c r="O35" i="11"/>
  <c r="O38" i="11" s="1"/>
  <c r="N35" i="11"/>
  <c r="N38" i="11" s="1"/>
  <c r="M35" i="11"/>
  <c r="M38" i="11" s="1"/>
  <c r="L35" i="11"/>
  <c r="L38" i="11" s="1"/>
  <c r="K35" i="11"/>
  <c r="K38" i="11" s="1"/>
  <c r="J35" i="11"/>
  <c r="J38" i="11" s="1"/>
  <c r="I35" i="11"/>
  <c r="I38" i="11" s="1"/>
  <c r="H35" i="11"/>
  <c r="H38" i="11" s="1"/>
  <c r="G35" i="11"/>
  <c r="G38" i="11" s="1"/>
  <c r="F35" i="11"/>
  <c r="F38" i="11" s="1"/>
  <c r="E35" i="11"/>
  <c r="E38" i="11" s="1"/>
  <c r="D35" i="11"/>
  <c r="D38" i="11" s="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AE24" i="11"/>
  <c r="AE88" i="11" s="1"/>
  <c r="AD24" i="11"/>
  <c r="AD88" i="11" s="1"/>
  <c r="AC24" i="11"/>
  <c r="AC88" i="11" s="1"/>
  <c r="AB24" i="11"/>
  <c r="AB88" i="11" s="1"/>
  <c r="AA24" i="11"/>
  <c r="AA88" i="11" s="1"/>
  <c r="Z24" i="11"/>
  <c r="Z27" i="11" s="1"/>
  <c r="Y24" i="11"/>
  <c r="Y88" i="11" s="1"/>
  <c r="X24" i="11"/>
  <c r="X88" i="11" s="1"/>
  <c r="W24" i="11"/>
  <c r="W88" i="11" s="1"/>
  <c r="V24" i="11"/>
  <c r="V88" i="11" s="1"/>
  <c r="U24" i="11"/>
  <c r="U88" i="11" s="1"/>
  <c r="T24" i="11"/>
  <c r="T88" i="11" s="1"/>
  <c r="S24" i="11"/>
  <c r="S27" i="11" s="1"/>
  <c r="R24" i="11"/>
  <c r="R27" i="11" s="1"/>
  <c r="Q24" i="11"/>
  <c r="Q88" i="11" s="1"/>
  <c r="P24" i="11"/>
  <c r="P88" i="11" s="1"/>
  <c r="O24" i="11"/>
  <c r="O88" i="11" s="1"/>
  <c r="N24" i="11"/>
  <c r="N88" i="11" s="1"/>
  <c r="M24" i="11"/>
  <c r="M88" i="11" s="1"/>
  <c r="L24" i="11"/>
  <c r="L88" i="11" s="1"/>
  <c r="K24" i="11"/>
  <c r="K88" i="11" s="1"/>
  <c r="J24" i="11"/>
  <c r="J88" i="11" s="1"/>
  <c r="I24" i="11"/>
  <c r="I88" i="11" s="1"/>
  <c r="H24" i="11"/>
  <c r="H88" i="11" s="1"/>
  <c r="G24" i="11"/>
  <c r="G88" i="11" s="1"/>
  <c r="F24" i="11"/>
  <c r="F88" i="11" s="1"/>
  <c r="E24" i="11"/>
  <c r="E88" i="11" s="1"/>
  <c r="D24" i="11"/>
  <c r="D88" i="11" s="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G70" i="11" l="1"/>
  <c r="G15" i="11"/>
  <c r="K70" i="11"/>
  <c r="K15" i="11"/>
  <c r="M59" i="11"/>
  <c r="M15" i="11"/>
  <c r="T87" i="11"/>
  <c r="Q15" i="11"/>
  <c r="U59" i="11"/>
  <c r="U15" i="11"/>
  <c r="AA70" i="11"/>
  <c r="AA15" i="11"/>
  <c r="AE26" i="11"/>
  <c r="AE15" i="11"/>
  <c r="E59" i="11"/>
  <c r="E15" i="11"/>
  <c r="L87" i="11"/>
  <c r="I15" i="11"/>
  <c r="O59" i="11"/>
  <c r="O15" i="11"/>
  <c r="S70" i="11"/>
  <c r="S15" i="11"/>
  <c r="W59" i="11"/>
  <c r="W15" i="11"/>
  <c r="AB87" i="11"/>
  <c r="Y15" i="11"/>
  <c r="AC59" i="11"/>
  <c r="AC15" i="11"/>
  <c r="D70" i="11"/>
  <c r="D15" i="11"/>
  <c r="F59" i="11"/>
  <c r="F15" i="11"/>
  <c r="H59" i="11"/>
  <c r="H15" i="11"/>
  <c r="M87" i="11"/>
  <c r="J15" i="11"/>
  <c r="L70" i="11"/>
  <c r="L15" i="11"/>
  <c r="N70" i="11"/>
  <c r="N15" i="11"/>
  <c r="P59" i="11"/>
  <c r="P15" i="11"/>
  <c r="U87" i="11"/>
  <c r="R15" i="11"/>
  <c r="T70" i="11"/>
  <c r="T15" i="11"/>
  <c r="V48" i="11"/>
  <c r="V15" i="11"/>
  <c r="X59" i="11"/>
  <c r="X15" i="11"/>
  <c r="AC87" i="11"/>
  <c r="Z15" i="11"/>
  <c r="AB70" i="11"/>
  <c r="AB15" i="11"/>
  <c r="AD70" i="11"/>
  <c r="AD15" i="11"/>
  <c r="P87" i="11"/>
  <c r="H87" i="11"/>
  <c r="X87" i="11"/>
  <c r="J37" i="11"/>
  <c r="R37" i="11"/>
  <c r="Z37" i="11"/>
  <c r="J59" i="11"/>
  <c r="R59" i="11"/>
  <c r="Z59" i="11"/>
  <c r="K37" i="11"/>
  <c r="S37" i="11"/>
  <c r="AA37" i="11"/>
  <c r="K59" i="11"/>
  <c r="S59" i="11"/>
  <c r="AA59" i="11"/>
  <c r="G87" i="11"/>
  <c r="O87" i="11"/>
  <c r="W87" i="11"/>
  <c r="AE87" i="11"/>
  <c r="N26" i="11"/>
  <c r="F48" i="11"/>
  <c r="V70" i="11"/>
  <c r="R88" i="11"/>
  <c r="W16" i="11"/>
  <c r="O26" i="11"/>
  <c r="K27" i="11"/>
  <c r="E16" i="11"/>
  <c r="M16" i="11"/>
  <c r="U16" i="11"/>
  <c r="AC16" i="11"/>
  <c r="E26" i="11"/>
  <c r="M26" i="11"/>
  <c r="U26" i="11"/>
  <c r="AC26" i="11"/>
  <c r="I27" i="11"/>
  <c r="Q27" i="11"/>
  <c r="Y27" i="11"/>
  <c r="I37" i="11"/>
  <c r="Q37" i="11"/>
  <c r="Y37" i="11"/>
  <c r="E48" i="11"/>
  <c r="M48" i="11"/>
  <c r="U48" i="11"/>
  <c r="AC48" i="11"/>
  <c r="I59" i="11"/>
  <c r="Q59" i="11"/>
  <c r="Y59" i="11"/>
  <c r="E70" i="11"/>
  <c r="M70" i="11"/>
  <c r="U70" i="11"/>
  <c r="AC70" i="11"/>
  <c r="N87" i="11"/>
  <c r="V87" i="11"/>
  <c r="AD87" i="11"/>
  <c r="V16" i="11"/>
  <c r="AD16" i="11"/>
  <c r="F26" i="11"/>
  <c r="AD26" i="11"/>
  <c r="F70" i="11"/>
  <c r="W48" i="11"/>
  <c r="W70" i="11"/>
  <c r="S88" i="11"/>
  <c r="H16" i="11"/>
  <c r="P16" i="11"/>
  <c r="X16" i="11"/>
  <c r="H26" i="11"/>
  <c r="P26" i="11"/>
  <c r="X26" i="11"/>
  <c r="D27" i="11"/>
  <c r="L27" i="11"/>
  <c r="T27" i="11"/>
  <c r="AB27" i="11"/>
  <c r="D37" i="11"/>
  <c r="L37" i="11"/>
  <c r="T37" i="11"/>
  <c r="AB37" i="11"/>
  <c r="H48" i="11"/>
  <c r="P48" i="11"/>
  <c r="X48" i="11"/>
  <c r="D59" i="11"/>
  <c r="L59" i="11"/>
  <c r="T59" i="11"/>
  <c r="AB59" i="11"/>
  <c r="H70" i="11"/>
  <c r="P70" i="11"/>
  <c r="X70" i="11"/>
  <c r="I87" i="11"/>
  <c r="Q87" i="11"/>
  <c r="Y87" i="11"/>
  <c r="F16" i="11"/>
  <c r="V26" i="11"/>
  <c r="AD48" i="11"/>
  <c r="Z88" i="11"/>
  <c r="O16" i="11"/>
  <c r="G26" i="11"/>
  <c r="O48" i="11"/>
  <c r="AE48" i="11"/>
  <c r="O70" i="11"/>
  <c r="I16" i="11"/>
  <c r="Q16" i="11"/>
  <c r="Y16" i="11"/>
  <c r="I26" i="11"/>
  <c r="Q26" i="11"/>
  <c r="Y26" i="11"/>
  <c r="E27" i="11"/>
  <c r="M27" i="11"/>
  <c r="U27" i="11"/>
  <c r="AC27" i="11"/>
  <c r="E37" i="11"/>
  <c r="M37" i="11"/>
  <c r="U37" i="11"/>
  <c r="AC37" i="11"/>
  <c r="I48" i="11"/>
  <c r="Q48" i="11"/>
  <c r="Y48" i="11"/>
  <c r="I70" i="11"/>
  <c r="Q70" i="11"/>
  <c r="Y70" i="11"/>
  <c r="J87" i="11"/>
  <c r="R87" i="11"/>
  <c r="Z87" i="11"/>
  <c r="N16" i="11"/>
  <c r="N48" i="11"/>
  <c r="J16" i="11"/>
  <c r="R16" i="11"/>
  <c r="Z16" i="11"/>
  <c r="J26" i="11"/>
  <c r="R26" i="11"/>
  <c r="Z26" i="11"/>
  <c r="F27" i="11"/>
  <c r="N27" i="11"/>
  <c r="V27" i="11"/>
  <c r="AD27" i="11"/>
  <c r="F37" i="11"/>
  <c r="N37" i="11"/>
  <c r="V37" i="11"/>
  <c r="AD37" i="11"/>
  <c r="J48" i="11"/>
  <c r="R48" i="11"/>
  <c r="Z48" i="11"/>
  <c r="N59" i="11"/>
  <c r="V59" i="11"/>
  <c r="AD59" i="11"/>
  <c r="J70" i="11"/>
  <c r="R70" i="11"/>
  <c r="Z70" i="11"/>
  <c r="K87" i="11"/>
  <c r="S87" i="11"/>
  <c r="AA87" i="11"/>
  <c r="G16" i="11"/>
  <c r="AE16" i="11"/>
  <c r="W26" i="11"/>
  <c r="AA27" i="11"/>
  <c r="G48" i="11"/>
  <c r="AE70" i="11"/>
  <c r="K16" i="11"/>
  <c r="S16" i="11"/>
  <c r="AA16" i="11"/>
  <c r="K26" i="11"/>
  <c r="S26" i="11"/>
  <c r="AA26" i="11"/>
  <c r="G27" i="11"/>
  <c r="O27" i="11"/>
  <c r="W27" i="11"/>
  <c r="AE27" i="11"/>
  <c r="G37" i="11"/>
  <c r="O37" i="11"/>
  <c r="W37" i="11"/>
  <c r="AE37" i="11"/>
  <c r="K48" i="11"/>
  <c r="S48" i="11"/>
  <c r="AA48" i="11"/>
  <c r="G59" i="11"/>
  <c r="AE59" i="11"/>
  <c r="J27" i="11"/>
  <c r="D16" i="11"/>
  <c r="L16" i="11"/>
  <c r="T16" i="11"/>
  <c r="AB16" i="11"/>
  <c r="D26" i="11"/>
  <c r="L26" i="11"/>
  <c r="T26" i="11"/>
  <c r="AB26" i="11"/>
  <c r="H27" i="11"/>
  <c r="P27" i="11"/>
  <c r="X27" i="11"/>
  <c r="H37" i="11"/>
  <c r="P37" i="11"/>
  <c r="X37" i="11"/>
  <c r="D48" i="11"/>
  <c r="L48" i="11"/>
  <c r="T48" i="11"/>
  <c r="AB48" i="11"/>
  <c r="AF88" i="11" l="1"/>
  <c r="AF8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0" authorId="0" shapeId="0" xr:uid="{8137D55B-6765-49D6-831C-96C6EF840E78}">
      <text>
        <r>
          <rPr>
            <b/>
            <sz val="9"/>
            <color indexed="81"/>
            <rFont val="MS P ゴシック"/>
            <family val="3"/>
            <charset val="128"/>
          </rPr>
          <t>年月を入力</t>
        </r>
      </text>
    </comment>
    <comment ref="B10" authorId="0" shapeId="0" xr:uid="{EBCD3B27-F708-4C16-9225-0D9CE0FC6EAF}">
      <text>
        <r>
          <rPr>
            <b/>
            <sz val="9"/>
            <color indexed="81"/>
            <rFont val="MS P ゴシック"/>
            <family val="3"/>
            <charset val="128"/>
          </rPr>
          <t>日を入力</t>
        </r>
      </text>
    </comment>
    <comment ref="AG10" authorId="0" shapeId="0" xr:uid="{3BD54311-56E7-4B5A-906B-C7DEF528FB1F}">
      <text>
        <r>
          <rPr>
            <b/>
            <sz val="9"/>
            <color indexed="81"/>
            <rFont val="MS P ゴシック"/>
            <family val="3"/>
            <charset val="128"/>
          </rPr>
          <t>自動入力</t>
        </r>
      </text>
    </comment>
    <comment ref="B11" authorId="0" shapeId="0" xr:uid="{C4051C7F-C9F0-462B-B229-BBF04083D375}">
      <text>
        <r>
          <rPr>
            <b/>
            <sz val="9"/>
            <color indexed="81"/>
            <rFont val="MS P ゴシック"/>
            <family val="3"/>
            <charset val="128"/>
          </rPr>
          <t>曜日を入力</t>
        </r>
      </text>
    </comment>
    <comment ref="A18" authorId="0" shapeId="0" xr:uid="{453F027D-1730-4BE9-975F-9537DE6DACE3}">
      <text>
        <r>
          <rPr>
            <b/>
            <sz val="9"/>
            <color indexed="81"/>
            <rFont val="MS P ゴシック"/>
            <family val="3"/>
            <charset val="128"/>
          </rPr>
          <t>合否は自動入力
緑色セルの○×を選択</t>
        </r>
      </text>
    </comment>
    <comment ref="A442" authorId="0" shapeId="0" xr:uid="{EF60ADAB-404B-4D55-AEA2-71371CA18005}">
      <text>
        <r>
          <rPr>
            <b/>
            <sz val="9"/>
            <color indexed="81"/>
            <rFont val="MS P ゴシック"/>
            <family val="3"/>
            <charset val="128"/>
          </rPr>
          <t>行81～441は不要のため非表示</t>
        </r>
      </text>
    </comment>
    <comment ref="AJ445" authorId="0" shapeId="0" xr:uid="{63FF226E-CA1B-4DEB-9B15-271D0C5BE7CB}">
      <text>
        <r>
          <rPr>
            <b/>
            <sz val="9"/>
            <color indexed="81"/>
            <rFont val="MS P ゴシック"/>
            <family val="3"/>
            <charset val="128"/>
          </rPr>
          <t>日数・率は自動入力
緑色セルの○×を選択</t>
        </r>
      </text>
    </comment>
    <comment ref="U447" authorId="0" shapeId="0" xr:uid="{4B4F06DE-9E86-4D47-B377-EF754A254D51}">
      <text>
        <r>
          <rPr>
            <b/>
            <sz val="9"/>
            <color indexed="81"/>
            <rFont val="MS P ゴシック"/>
            <family val="3"/>
            <charset val="128"/>
          </rPr>
          <t>該当箇所のみ✓を選択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4" authorId="0" shapeId="0" xr:uid="{CDCAC495-59F6-40EE-94D5-48D28B81BCC2}">
      <text>
        <r>
          <rPr>
            <b/>
            <sz val="9"/>
            <color indexed="81"/>
            <rFont val="MS P ゴシック"/>
            <family val="3"/>
            <charset val="128"/>
          </rPr>
          <t>実工期の着手日を入力する。
（契約工期の最初の日ではない。）</t>
        </r>
      </text>
    </comment>
    <comment ref="AJ21" authorId="0" shapeId="0" xr:uid="{6E70A332-3728-43DE-8128-B4355C8200B3}">
      <text>
        <r>
          <rPr>
            <b/>
            <sz val="9"/>
            <color indexed="81"/>
            <rFont val="MS P ゴシック"/>
            <family val="3"/>
            <charset val="128"/>
          </rPr>
          <t>工事着手日から、工事着手日以降の最初の月曜日までは評価対象外。
「評価対象外」と入力する。</t>
        </r>
      </text>
    </comment>
    <comment ref="AJ32" authorId="0" shapeId="0" xr:uid="{DA74753A-9BFA-4991-9C71-AC51857C31B7}">
      <text>
        <r>
          <rPr>
            <b/>
            <sz val="9"/>
            <color indexed="81"/>
            <rFont val="MS P ゴシック"/>
            <family val="3"/>
            <charset val="128"/>
          </rPr>
          <t>夏季休暇や年末年始休暇の対象外日数が発生した場合は、評価対象となる。</t>
        </r>
      </text>
    </comment>
    <comment ref="AJ76" authorId="0" shapeId="0" xr:uid="{5A838824-9752-4EE0-9DA8-3A326F55244C}">
      <text>
        <r>
          <rPr>
            <b/>
            <sz val="9"/>
            <color indexed="81"/>
            <rFont val="MS P ゴシック"/>
            <family val="3"/>
            <charset val="128"/>
          </rPr>
          <t>工事完成日直前で１期間に満たない期間は評価対象外。
「評価対象外」と入力する。</t>
        </r>
      </text>
    </comment>
    <comment ref="Y78" authorId="0" shapeId="0" xr:uid="{014A4085-779D-4E82-9F4C-2B6D2FEA1240}">
      <text>
        <r>
          <rPr>
            <b/>
            <sz val="9"/>
            <color indexed="81"/>
            <rFont val="MS P ゴシック"/>
            <family val="3"/>
            <charset val="128"/>
          </rPr>
          <t>対象期間(この記入例では１期間目～４期間目)の４週８休の合否が○の場合は達成、×の場合は未達成となる。プルダウンから選択する。</t>
        </r>
      </text>
    </comment>
    <comment ref="Y79" authorId="0" shapeId="0" xr:uid="{5A18E1CD-7FC0-469E-9072-87219D87D787}">
      <text>
        <r>
          <rPr>
            <b/>
            <sz val="9"/>
            <color indexed="81"/>
            <rFont val="MS P ゴシック"/>
            <family val="3"/>
            <charset val="128"/>
          </rPr>
          <t>対象期間(この記入例では１期間目～４期間目)の閉所日数の合計を入力する。
この記入例の場合、工事全体では40日だが対象期間では38日となる。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4" authorId="0" shapeId="0" xr:uid="{757A6C48-BB0B-4DD7-8801-0B0FA291DCBC}">
      <text>
        <r>
          <rPr>
            <b/>
            <sz val="9"/>
            <color indexed="81"/>
            <rFont val="MS P ゴシック"/>
            <family val="3"/>
            <charset val="128"/>
          </rPr>
          <t>実工期の着手日を入力する。
（契約工期の最初の日ではない。）</t>
        </r>
      </text>
    </comment>
    <comment ref="AJ21" authorId="0" shapeId="0" xr:uid="{FD7465E5-EAE9-434A-9F8C-BE430BB180FE}">
      <text>
        <r>
          <rPr>
            <b/>
            <sz val="9"/>
            <color indexed="81"/>
            <rFont val="MS P ゴシック"/>
            <family val="3"/>
            <charset val="128"/>
          </rPr>
          <t>工事着手日から、工事着手日以降の最初の月曜日までは評価対象外。
「評価対象外」と入力する。</t>
        </r>
      </text>
    </comment>
    <comment ref="AJ32" authorId="0" shapeId="0" xr:uid="{A8DCD304-518D-424A-BDF4-F08F6044BE8B}">
      <text>
        <r>
          <rPr>
            <b/>
            <sz val="9"/>
            <color indexed="81"/>
            <rFont val="MS P ゴシック"/>
            <family val="3"/>
            <charset val="128"/>
          </rPr>
          <t>夏季休暇や年末年始休暇の対象外日数が発生した場合は、評価対象となる。</t>
        </r>
      </text>
    </comment>
    <comment ref="AJ76" authorId="0" shapeId="0" xr:uid="{94AD126A-6632-4040-AE77-C15C9EDAB89B}">
      <text>
        <r>
          <rPr>
            <b/>
            <sz val="9"/>
            <color indexed="81"/>
            <rFont val="MS P ゴシック"/>
            <family val="3"/>
            <charset val="128"/>
          </rPr>
          <t>工事完成日直前で１期間に満たない期間は評価対象外。
「評価対象外」と入力する。</t>
        </r>
      </text>
    </comment>
    <comment ref="Y78" authorId="0" shapeId="0" xr:uid="{3765C66C-64E3-4B46-9819-A16C1924A179}">
      <text>
        <r>
          <rPr>
            <b/>
            <sz val="9"/>
            <color indexed="81"/>
            <rFont val="MS P ゴシック"/>
            <family val="3"/>
            <charset val="128"/>
          </rPr>
          <t>対象期間(この記入例では１期間目～４期間目)の４週８休の合否が○の場合は達成、×の場合は未達成となる。プルダウンから選択する。</t>
        </r>
      </text>
    </comment>
    <comment ref="Y79" authorId="0" shapeId="0" xr:uid="{82806A34-0644-434F-B6B2-9FD2FD95E5CC}">
      <text>
        <r>
          <rPr>
            <b/>
            <sz val="9"/>
            <color indexed="81"/>
            <rFont val="MS P ゴシック"/>
            <family val="3"/>
            <charset val="128"/>
          </rPr>
          <t>対象期間(この記入例では１期間目～４期間目)の閉所日数の合計を入力する。
この記入例の場合、工事全体では40日だが対象期間では38日となる。</t>
        </r>
      </text>
    </comment>
  </commentList>
</comments>
</file>

<file path=xl/sharedStrings.xml><?xml version="1.0" encoding="utf-8"?>
<sst xmlns="http://schemas.openxmlformats.org/spreadsheetml/2006/main" count="2679" uniqueCount="134">
  <si>
    <t>月</t>
  </si>
  <si>
    <t>月</t>
    <rPh sb="0" eb="1">
      <t>ツキ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</si>
  <si>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</si>
  <si>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</si>
  <si>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火</t>
  </si>
  <si>
    <t>木</t>
  </si>
  <si>
    <t>金</t>
  </si>
  <si>
    <t>土</t>
  </si>
  <si>
    <t>行
事
等</t>
    <rPh sb="0" eb="1">
      <t>ギョウ</t>
    </rPh>
    <rPh sb="2" eb="3">
      <t>ジ</t>
    </rPh>
    <rPh sb="4" eb="5">
      <t>トウ</t>
    </rPh>
    <phoneticPr fontId="1"/>
  </si>
  <si>
    <t>計画</t>
    <rPh sb="0" eb="2">
      <t>ケイカク</t>
    </rPh>
    <phoneticPr fontId="1"/>
  </si>
  <si>
    <t>工事名：</t>
    <rPh sb="0" eb="2">
      <t>コウジ</t>
    </rPh>
    <rPh sb="2" eb="3">
      <t>メイ</t>
    </rPh>
    <phoneticPr fontId="1"/>
  </si>
  <si>
    <t>週休2日補正</t>
    <rPh sb="0" eb="2">
      <t>シュウキュウ</t>
    </rPh>
    <rPh sb="3" eb="4">
      <t>ニチ</t>
    </rPh>
    <rPh sb="4" eb="6">
      <t>ホセイ</t>
    </rPh>
    <phoneticPr fontId="1"/>
  </si>
  <si>
    <t xml:space="preserve">現場閉所日数 </t>
    <rPh sb="0" eb="2">
      <t>ゲンバ</t>
    </rPh>
    <rPh sb="2" eb="4">
      <t>ヘイショ</t>
    </rPh>
    <phoneticPr fontId="1"/>
  </si>
  <si>
    <t>□□〇年度〇〇工事</t>
    <rPh sb="3" eb="5">
      <t>ネンド</t>
    </rPh>
    <rPh sb="7" eb="9">
      <t>コウジ</t>
    </rPh>
    <phoneticPr fontId="1"/>
  </si>
  <si>
    <t>○</t>
    <phoneticPr fontId="1"/>
  </si>
  <si>
    <t>×</t>
    <phoneticPr fontId="1"/>
  </si>
  <si>
    <t>対象月の土日計</t>
    <rPh sb="0" eb="2">
      <t>タイショウ</t>
    </rPh>
    <rPh sb="2" eb="3">
      <t>ツキ</t>
    </rPh>
    <rPh sb="4" eb="6">
      <t>ドニチ</t>
    </rPh>
    <rPh sb="6" eb="7">
      <t>ケイ</t>
    </rPh>
    <phoneticPr fontId="1"/>
  </si>
  <si>
    <t>月単位の合否</t>
    <rPh sb="0" eb="3">
      <t>ツキタンイ</t>
    </rPh>
    <rPh sb="4" eb="6">
      <t>ゴウヒ</t>
    </rPh>
    <phoneticPr fontId="1"/>
  </si>
  <si>
    <t>後片付け</t>
    <rPh sb="0" eb="3">
      <t>アトカタヅ</t>
    </rPh>
    <phoneticPr fontId="1"/>
  </si>
  <si>
    <t>準備期間</t>
    <rPh sb="0" eb="2">
      <t>ジュンビ</t>
    </rPh>
    <rPh sb="2" eb="4">
      <t>キカン</t>
    </rPh>
    <phoneticPr fontId="1"/>
  </si>
  <si>
    <t>工事着手日入力</t>
    <rPh sb="0" eb="2">
      <t>コウジ</t>
    </rPh>
    <rPh sb="2" eb="4">
      <t>チャクシュ</t>
    </rPh>
    <rPh sb="4" eb="5">
      <t>ビ</t>
    </rPh>
    <rPh sb="5" eb="7">
      <t>ニュウリョク</t>
    </rPh>
    <phoneticPr fontId="1"/>
  </si>
  <si>
    <t>年/月/日</t>
    <rPh sb="0" eb="1">
      <t>ネン</t>
    </rPh>
    <rPh sb="2" eb="3">
      <t>ガツ</t>
    </rPh>
    <rPh sb="4" eb="5">
      <t>ヒ</t>
    </rPh>
    <phoneticPr fontId="1"/>
  </si>
  <si>
    <t>４週８休の合否</t>
    <rPh sb="1" eb="2">
      <t>シュウ</t>
    </rPh>
    <rPh sb="3" eb="4">
      <t>キュウ</t>
    </rPh>
    <rPh sb="5" eb="7">
      <t>ゴウヒ</t>
    </rPh>
    <phoneticPr fontId="1"/>
  </si>
  <si>
    <t>４週８休以上（港湾）</t>
    <rPh sb="1" eb="2">
      <t>シュウ</t>
    </rPh>
    <rPh sb="3" eb="4">
      <t>キュウ</t>
    </rPh>
    <rPh sb="4" eb="6">
      <t>イジョウ</t>
    </rPh>
    <rPh sb="7" eb="9">
      <t>コウワン</t>
    </rPh>
    <phoneticPr fontId="1"/>
  </si>
  <si>
    <t>補正無</t>
    <rPh sb="0" eb="2">
      <t>ホセイ</t>
    </rPh>
    <rPh sb="2" eb="3">
      <t>ナ</t>
    </rPh>
    <phoneticPr fontId="1"/>
  </si>
  <si>
    <t>工事着手</t>
    <rPh sb="0" eb="2">
      <t>コウジ</t>
    </rPh>
    <rPh sb="2" eb="4">
      <t>チャクシュ</t>
    </rPh>
    <phoneticPr fontId="1"/>
  </si>
  <si>
    <t>１期間目</t>
    <rPh sb="1" eb="3">
      <t>キカン</t>
    </rPh>
    <rPh sb="3" eb="4">
      <t>メ</t>
    </rPh>
    <phoneticPr fontId="1"/>
  </si>
  <si>
    <t>２期間目</t>
    <rPh sb="1" eb="3">
      <t>キカン</t>
    </rPh>
    <rPh sb="3" eb="4">
      <t>メ</t>
    </rPh>
    <phoneticPr fontId="1"/>
  </si>
  <si>
    <t>３期間目</t>
    <rPh sb="1" eb="3">
      <t>キカン</t>
    </rPh>
    <rPh sb="3" eb="4">
      <t>メ</t>
    </rPh>
    <phoneticPr fontId="1"/>
  </si>
  <si>
    <t>４期間目</t>
    <rPh sb="1" eb="3">
      <t>キカン</t>
    </rPh>
    <rPh sb="3" eb="4">
      <t>メ</t>
    </rPh>
    <phoneticPr fontId="1"/>
  </si>
  <si>
    <t>現場閉所計画・実績表</t>
    <rPh sb="0" eb="2">
      <t>ゲンバ</t>
    </rPh>
    <rPh sb="2" eb="4">
      <t>ヘイショ</t>
    </rPh>
    <rPh sb="4" eb="6">
      <t>ケイカク</t>
    </rPh>
    <rPh sb="7" eb="9">
      <t>ジッセキ</t>
    </rPh>
    <rPh sb="9" eb="10">
      <t>ヒョウ</t>
    </rPh>
    <phoneticPr fontId="1"/>
  </si>
  <si>
    <t>工事番号：</t>
    <rPh sb="0" eb="2">
      <t>コウジ</t>
    </rPh>
    <rPh sb="2" eb="4">
      <t>バンゴウ</t>
    </rPh>
    <phoneticPr fontId="1"/>
  </si>
  <si>
    <t>工期：</t>
    <rPh sb="0" eb="2">
      <t>コウキ</t>
    </rPh>
    <phoneticPr fontId="1"/>
  </si>
  <si>
    <t>工事名：</t>
    <rPh sb="0" eb="1">
      <t>タクミ</t>
    </rPh>
    <rPh sb="1" eb="2">
      <t>コト</t>
    </rPh>
    <rPh sb="2" eb="3">
      <t>メイ</t>
    </rPh>
    <phoneticPr fontId="1"/>
  </si>
  <si>
    <t>発注者</t>
    <rPh sb="0" eb="3">
      <t>ハッチュウシャ</t>
    </rPh>
    <phoneticPr fontId="1"/>
  </si>
  <si>
    <t>沼津市長</t>
    <rPh sb="0" eb="2">
      <t>ヌマヅ</t>
    </rPh>
    <rPh sb="2" eb="4">
      <t>シチョウ</t>
    </rPh>
    <phoneticPr fontId="1"/>
  </si>
  <si>
    <t>○○市○○町１－１－１</t>
    <rPh sb="2" eb="3">
      <t>シ</t>
    </rPh>
    <rPh sb="5" eb="6">
      <t>マチ</t>
    </rPh>
    <phoneticPr fontId="1"/>
  </si>
  <si>
    <t>受注者</t>
    <rPh sb="0" eb="3">
      <t>ジュチュウシャ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</si>
  <si>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</si>
  <si>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株式会社○○</t>
    <rPh sb="0" eb="2">
      <t>カブシキ</t>
    </rPh>
    <rPh sb="2" eb="4">
      <t>カイシャ</t>
    </rPh>
    <phoneticPr fontId="1"/>
  </si>
  <si>
    <t>月集計</t>
    <rPh sb="0" eb="1">
      <t>ツキ</t>
    </rPh>
    <rPh sb="1" eb="3">
      <t>シュウケイ</t>
    </rPh>
    <phoneticPr fontId="1"/>
  </si>
  <si>
    <t>行事等</t>
    <rPh sb="0" eb="2">
      <t>ギョウジ</t>
    </rPh>
    <rPh sb="2" eb="3">
      <t>トウ</t>
    </rPh>
    <phoneticPr fontId="1"/>
  </si>
  <si>
    <t>閉所
日数</t>
    <rPh sb="0" eb="2">
      <t>ヘイショ</t>
    </rPh>
    <rPh sb="3" eb="4">
      <t>ヒ</t>
    </rPh>
    <rPh sb="4" eb="5">
      <t>スウ</t>
    </rPh>
    <phoneticPr fontId="1"/>
  </si>
  <si>
    <t>対象
日数</t>
    <rPh sb="0" eb="2">
      <t>タイショウ</t>
    </rPh>
    <rPh sb="3" eb="5">
      <t>ニッスウ</t>
    </rPh>
    <phoneticPr fontId="1"/>
  </si>
  <si>
    <t>実績</t>
    <rPh sb="0" eb="2">
      <t>ジッセキ</t>
    </rPh>
    <phoneticPr fontId="1"/>
  </si>
  <si>
    <t>備考</t>
    <rPh sb="0" eb="2">
      <t>ビコウ</t>
    </rPh>
    <phoneticPr fontId="1"/>
  </si>
  <si>
    <t>週休２日補正確認</t>
    <rPh sb="0" eb="2">
      <t>シュウキュウ</t>
    </rPh>
    <rPh sb="3" eb="4">
      <t>ニチ</t>
    </rPh>
    <rPh sb="4" eb="6">
      <t>ホセイ</t>
    </rPh>
    <rPh sb="6" eb="8">
      <t>カクニン</t>
    </rPh>
    <phoneticPr fontId="1"/>
  </si>
  <si>
    <t>発注者指定型</t>
    <rPh sb="0" eb="3">
      <t>ハッチュウシャ</t>
    </rPh>
    <rPh sb="3" eb="5">
      <t>シテイ</t>
    </rPh>
    <rPh sb="5" eb="6">
      <t>ガタ</t>
    </rPh>
    <phoneticPr fontId="1"/>
  </si>
  <si>
    <t>受注者希望型</t>
    <rPh sb="0" eb="3">
      <t>ジュチュウシャ</t>
    </rPh>
    <rPh sb="3" eb="6">
      <t>キボウガタ</t>
    </rPh>
    <phoneticPr fontId="1"/>
  </si>
  <si>
    <t>開所日</t>
    <rPh sb="0" eb="2">
      <t>カイショ</t>
    </rPh>
    <rPh sb="2" eb="3">
      <t>ビ</t>
    </rPh>
    <phoneticPr fontId="1"/>
  </si>
  <si>
    <t>閉所日</t>
    <rPh sb="0" eb="2">
      <t>ヘイショ</t>
    </rPh>
    <rPh sb="2" eb="3">
      <t>ビ</t>
    </rPh>
    <phoneticPr fontId="1"/>
  </si>
  <si>
    <t>月単位
４週８休以上</t>
    <rPh sb="0" eb="3">
      <t>ツキタンイ</t>
    </rPh>
    <rPh sb="5" eb="6">
      <t>シュウ</t>
    </rPh>
    <rPh sb="7" eb="8">
      <t>ヤス</t>
    </rPh>
    <rPh sb="8" eb="10">
      <t>イジョウ</t>
    </rPh>
    <phoneticPr fontId="2"/>
  </si>
  <si>
    <t>月単位の合否</t>
    <rPh sb="0" eb="3">
      <t>ツキタンイ</t>
    </rPh>
    <rPh sb="4" eb="6">
      <t>ゴウヒ</t>
    </rPh>
    <phoneticPr fontId="2"/>
  </si>
  <si>
    <t>対象期間外</t>
    <rPh sb="0" eb="2">
      <t>タイショウ</t>
    </rPh>
    <rPh sb="2" eb="4">
      <t>キカン</t>
    </rPh>
    <rPh sb="4" eb="5">
      <t>ガイ</t>
    </rPh>
    <phoneticPr fontId="1"/>
  </si>
  <si>
    <t>現場閉所日数</t>
    <rPh sb="0" eb="2">
      <t>ゲンバ</t>
    </rPh>
    <rPh sb="2" eb="4">
      <t>ヘイショ</t>
    </rPh>
    <rPh sb="4" eb="6">
      <t>ニッスウ</t>
    </rPh>
    <phoneticPr fontId="1"/>
  </si>
  <si>
    <t>日</t>
  </si>
  <si>
    <t>通期
４週８休以上</t>
    <rPh sb="0" eb="2">
      <t>ツウキ</t>
    </rPh>
    <rPh sb="4" eb="5">
      <t>シュウ</t>
    </rPh>
    <rPh sb="6" eb="7">
      <t>ヤス</t>
    </rPh>
    <rPh sb="7" eb="9">
      <t>イジョウ</t>
    </rPh>
    <phoneticPr fontId="2"/>
  </si>
  <si>
    <t>対象期間日数</t>
    <rPh sb="0" eb="2">
      <t>タイショウ</t>
    </rPh>
    <rPh sb="2" eb="4">
      <t>キカン</t>
    </rPh>
    <rPh sb="4" eb="6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</si>
  <si>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</si>
  <si>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％</t>
  </si>
  <si>
    <t>補正無
４週８休未満</t>
    <rPh sb="0" eb="2">
      <t>ホセイ</t>
    </rPh>
    <rPh sb="2" eb="3">
      <t>ナ</t>
    </rPh>
    <rPh sb="5" eb="6">
      <t>シュウ</t>
    </rPh>
    <rPh sb="7" eb="8">
      <t>ヤス</t>
    </rPh>
    <rPh sb="8" eb="10">
      <t>ミマン</t>
    </rPh>
    <phoneticPr fontId="2"/>
  </si>
  <si>
    <t>現場閉所率＝（現場閉所日数/対象期間日数）×100
　※少数第2位切捨</t>
    <rPh sb="0" eb="2">
      <t>ゲンバ</t>
    </rPh>
    <rPh sb="2" eb="4">
      <t>ヘイショ</t>
    </rPh>
    <rPh sb="4" eb="5">
      <t>リツ</t>
    </rPh>
    <rPh sb="7" eb="9">
      <t>ゲンバ</t>
    </rPh>
    <rPh sb="9" eb="11">
      <t>ヘイショ</t>
    </rPh>
    <rPh sb="11" eb="13">
      <t>ニッスウ</t>
    </rPh>
    <rPh sb="14" eb="16">
      <t>タイショウ</t>
    </rPh>
    <rPh sb="16" eb="18">
      <t>キカン</t>
    </rPh>
    <rPh sb="18" eb="20">
      <t>ニッスウ</t>
    </rPh>
    <rPh sb="28" eb="30">
      <t>ショウスウ</t>
    </rPh>
    <rPh sb="30" eb="31">
      <t>ダイ</t>
    </rPh>
    <rPh sb="32" eb="33">
      <t>イ</t>
    </rPh>
    <rPh sb="33" eb="35">
      <t>キリス</t>
    </rPh>
    <phoneticPr fontId="1"/>
  </si>
  <si>
    <t>住所</t>
    <rPh sb="0" eb="1">
      <t>ジュウ</t>
    </rPh>
    <rPh sb="1" eb="2">
      <t>ショ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</si>
  <si>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</si>
  <si>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</si>
  <si>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水</t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</si>
  <si>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</si>
  <si>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</si>
  <si>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</si>
  <si>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</si>
  <si>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週単位達成確認</t>
    <rPh sb="0" eb="3">
      <t>シュウタンイ</t>
    </rPh>
    <rPh sb="3" eb="5">
      <t>タッセイ</t>
    </rPh>
    <rPh sb="5" eb="7">
      <t>カクニン</t>
    </rPh>
    <phoneticPr fontId="1"/>
  </si>
  <si>
    <t>月単位達成確認</t>
    <rPh sb="0" eb="1">
      <t>ツキ</t>
    </rPh>
    <rPh sb="1" eb="3">
      <t>タンイ</t>
    </rPh>
    <rPh sb="3" eb="7">
      <t>タッセイカクニン</t>
    </rPh>
    <phoneticPr fontId="1"/>
  </si>
  <si>
    <t>○</t>
  </si>
  <si>
    <t>令和△年○月×日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</si>
  <si>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令和８年８月13日～令和９年１月29日</t>
    <rPh sb="0" eb="2">
      <t>レイワ</t>
    </rPh>
    <rPh sb="3" eb="4">
      <t>ネン</t>
    </rPh>
    <rPh sb="5" eb="6">
      <t>ツキ</t>
    </rPh>
    <rPh sb="8" eb="9">
      <t>ニチ</t>
    </rPh>
    <rPh sb="10" eb="12">
      <t>レイワ</t>
    </rPh>
    <rPh sb="13" eb="14">
      <t>ネン</t>
    </rPh>
    <rPh sb="15" eb="16">
      <t>ツキ</t>
    </rPh>
    <rPh sb="18" eb="19">
      <t>ニチ</t>
    </rPh>
    <phoneticPr fontId="1"/>
  </si>
  <si>
    <t>令和８年度　ーーーーーーーーーーーーーー工事</t>
    <rPh sb="0" eb="2">
      <t>レイワ</t>
    </rPh>
    <rPh sb="3" eb="5">
      <t>ネンド</t>
    </rPh>
    <rPh sb="20" eb="22">
      <t>コウジ</t>
    </rPh>
    <phoneticPr fontId="1"/>
  </si>
  <si>
    <t>工事着手日</t>
    <rPh sb="0" eb="2">
      <t>コウジ</t>
    </rPh>
    <rPh sb="2" eb="5">
      <t>チャクシュビ</t>
    </rPh>
    <phoneticPr fontId="1"/>
  </si>
  <si>
    <t>■</t>
  </si>
  <si>
    <t>×</t>
  </si>
  <si>
    <t>夏季休暇</t>
    <rPh sb="0" eb="4">
      <t>カキキュウカ</t>
    </rPh>
    <phoneticPr fontId="1"/>
  </si>
  <si>
    <t>年末年始</t>
    <rPh sb="0" eb="4">
      <t>ネンマツネンシ</t>
    </rPh>
    <phoneticPr fontId="1"/>
  </si>
  <si>
    <t>後片付け期間</t>
    <rPh sb="0" eb="3">
      <t>アトカタヅ</t>
    </rPh>
    <rPh sb="4" eb="6">
      <t>キカン</t>
    </rPh>
    <phoneticPr fontId="1"/>
  </si>
  <si>
    <t>工事完成日</t>
    <rPh sb="0" eb="4">
      <t>コウジ</t>
    </rPh>
    <rPh sb="4" eb="5">
      <t>ヒ</t>
    </rPh>
    <phoneticPr fontId="1"/>
  </si>
  <si>
    <t>敬老の日</t>
    <rPh sb="0" eb="2">
      <t>ケイロウ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</si>
  <si>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</si>
  <si>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rPh sb="0" eb="2">
      <t>シュウブン</t>
    </rPh>
    <rPh sb="3" eb="4">
      <t>ヒ</t>
    </rPh>
    <phoneticPr fontId="1"/>
  </si>
  <si>
    <r>
      <t>スポ</t>
    </r>
    <r>
      <rPr>
        <sz val="9"/>
        <rFont val="Meiryo UI"/>
        <family val="3"/>
        <charset val="128"/>
      </rPr>
      <t>ー</t>
    </r>
    <r>
      <rPr>
        <sz val="9"/>
        <rFont val="Noto Sans JP"/>
        <family val="3"/>
        <charset val="128"/>
      </rPr>
      <t>ツの日</t>
    </r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</si>
  <si>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</si>
  <si>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4">
      <t>キンロウカンシャ</t>
    </rPh>
    <rPh sb="5" eb="6">
      <t>ヒ</t>
    </rPh>
    <phoneticPr fontId="1"/>
  </si>
  <si>
    <t>成人の日</t>
    <rPh sb="0" eb="2">
      <t>セイジン</t>
    </rPh>
    <rPh sb="3" eb="4">
      <t>ヒ</t>
    </rPh>
    <phoneticPr fontId="1"/>
  </si>
  <si>
    <t>5日の振替</t>
    <rPh sb="1" eb="2">
      <t>ニチ</t>
    </rPh>
    <rPh sb="3" eb="5">
      <t>フリカエ</t>
    </rPh>
    <phoneticPr fontId="1"/>
  </si>
  <si>
    <t>６日の振替</t>
    <rPh sb="1" eb="2">
      <t>ニチ</t>
    </rPh>
    <rPh sb="3" eb="5">
      <t>フリカエ</t>
    </rPh>
    <phoneticPr fontId="1"/>
  </si>
  <si>
    <t>9日の振替</t>
    <rPh sb="1" eb="2">
      <t>ニチ</t>
    </rPh>
    <rPh sb="3" eb="5">
      <t>フリカエ</t>
    </rPh>
    <phoneticPr fontId="1"/>
  </si>
  <si>
    <t>10日の振替</t>
    <rPh sb="2" eb="3">
      <t>ニチ</t>
    </rPh>
    <rPh sb="4" eb="6">
      <t>フリカエ</t>
    </rPh>
    <phoneticPr fontId="1"/>
  </si>
  <si>
    <t>週単位の合否</t>
    <rPh sb="0" eb="1">
      <t>シュウ</t>
    </rPh>
    <rPh sb="1" eb="3">
      <t>タンイ</t>
    </rPh>
    <rPh sb="4" eb="6">
      <t>ゴウヒ</t>
    </rPh>
    <phoneticPr fontId="2"/>
  </si>
  <si>
    <t>週単位の合否</t>
    <rPh sb="0" eb="3">
      <t>シュウタンイ</t>
    </rPh>
    <rPh sb="4" eb="6">
      <t>ゴウヒ</t>
    </rPh>
    <phoneticPr fontId="1"/>
  </si>
  <si>
    <t>①：対象期間の全ての土日における現場閉所</t>
    <rPh sb="2" eb="6">
      <t>タイショウキカン</t>
    </rPh>
    <rPh sb="7" eb="8">
      <t>スベ</t>
    </rPh>
    <rPh sb="10" eb="12">
      <t>ドニチ</t>
    </rPh>
    <rPh sb="16" eb="18">
      <t>ゲンバ</t>
    </rPh>
    <rPh sb="18" eb="20">
      <t>ヘイショ</t>
    </rPh>
    <phoneticPr fontId="1"/>
  </si>
  <si>
    <t>②：①が×の場合、現場閉所を行わない土日の属する週における計２日間の現場閉所</t>
    <rPh sb="6" eb="8">
      <t>バアイ</t>
    </rPh>
    <rPh sb="9" eb="11">
      <t>ゲンバ</t>
    </rPh>
    <rPh sb="11" eb="13">
      <t>ヘイショ</t>
    </rPh>
    <rPh sb="14" eb="15">
      <t>オコナ</t>
    </rPh>
    <rPh sb="18" eb="20">
      <t>ドニチ</t>
    </rPh>
    <rPh sb="21" eb="22">
      <t>ゾク</t>
    </rPh>
    <rPh sb="24" eb="25">
      <t>シュウ</t>
    </rPh>
    <rPh sb="29" eb="30">
      <t>ケイ</t>
    </rPh>
    <rPh sb="31" eb="32">
      <t>ニチ</t>
    </rPh>
    <rPh sb="32" eb="33">
      <t>カン</t>
    </rPh>
    <rPh sb="34" eb="38">
      <t>ゲンバヘイショ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</si>
  <si>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</si>
  <si>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</si>
  <si>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＜計画実績凡例＞</t>
    <rPh sb="1" eb="3">
      <t>ケイカク</t>
    </rPh>
    <rPh sb="3" eb="5">
      <t>ジッセキ</t>
    </rPh>
    <rPh sb="5" eb="7">
      <t>ハンレイ</t>
    </rPh>
    <phoneticPr fontId="1"/>
  </si>
  <si>
    <t>週単位
１週２休以上</t>
    <rPh sb="0" eb="1">
      <t>シュウ</t>
    </rPh>
    <rPh sb="1" eb="3">
      <t>タンイ</t>
    </rPh>
    <rPh sb="5" eb="6">
      <t>シュウ</t>
    </rPh>
    <rPh sb="7" eb="8">
      <t>ヤス</t>
    </rPh>
    <rPh sb="8" eb="10">
      <t>イジョウ</t>
    </rPh>
    <phoneticPr fontId="2"/>
  </si>
  <si>
    <t>＜合否凡例＞</t>
    <rPh sb="1" eb="3">
      <t>ゴウヒ</t>
    </rPh>
    <rPh sb="3" eb="5">
      <t>ハンレイ</t>
    </rPh>
    <phoneticPr fontId="1"/>
  </si>
  <si>
    <t>達成</t>
    <rPh sb="0" eb="2">
      <t>タッセイ</t>
    </rPh>
    <phoneticPr fontId="1"/>
  </si>
  <si>
    <t>未達成</t>
    <rPh sb="0" eb="3">
      <t>ミタッセイ</t>
    </rPh>
    <phoneticPr fontId="1"/>
  </si>
  <si>
    <t>＜補正確認凡例＞</t>
    <rPh sb="1" eb="5">
      <t>ホセイカクニン</t>
    </rPh>
    <rPh sb="5" eb="7">
      <t>ハンレイ</t>
    </rPh>
    <phoneticPr fontId="1"/>
  </si>
  <si>
    <t>✓</t>
  </si>
  <si>
    <t>✓</t>
    <phoneticPr fontId="1"/>
  </si>
  <si>
    <t>該当</t>
    <rPh sb="0" eb="2">
      <t>ガイトウ</t>
    </rPh>
    <phoneticPr fontId="1"/>
  </si>
  <si>
    <t>代表者職氏名</t>
    <rPh sb="0" eb="3">
      <t>ダイヒョウシャ</t>
    </rPh>
    <rPh sb="3" eb="4">
      <t>ショク</t>
    </rPh>
    <rPh sb="4" eb="5">
      <t>シ</t>
    </rPh>
    <rPh sb="5" eb="6">
      <t>メイ</t>
    </rPh>
    <phoneticPr fontId="1"/>
  </si>
  <si>
    <t>代表取締役　○○　○○</t>
    <rPh sb="0" eb="5">
      <t>ダイヒョウトリシマリヤク</t>
    </rPh>
    <phoneticPr fontId="1"/>
  </si>
  <si>
    <r>
      <rPr>
        <sz val="22"/>
        <rFont val="Noto Sans JP"/>
        <family val="3"/>
        <charset val="128"/>
      </rPr>
      <t>現場閉所計画表</t>
    </r>
    <r>
      <rPr>
        <sz val="22"/>
        <color theme="1"/>
        <rFont val="Noto Sans JP"/>
        <family val="3"/>
        <charset val="128"/>
      </rPr>
      <t>（港湾月曜起算例）</t>
    </r>
    <rPh sb="0" eb="2">
      <t>ゲンバ</t>
    </rPh>
    <rPh sb="2" eb="4">
      <t>ヘイショ</t>
    </rPh>
    <rPh sb="4" eb="6">
      <t>ケイカク</t>
    </rPh>
    <rPh sb="6" eb="7">
      <t>ヒョウ</t>
    </rPh>
    <rPh sb="8" eb="10">
      <t>コウワン</t>
    </rPh>
    <rPh sb="10" eb="12">
      <t>ゲツヨウ</t>
    </rPh>
    <rPh sb="12" eb="14">
      <t>キサン</t>
    </rPh>
    <rPh sb="14" eb="15">
      <t>レイ</t>
    </rPh>
    <phoneticPr fontId="1"/>
  </si>
  <si>
    <t>契約工期開始</t>
    <rPh sb="0" eb="2">
      <t>ケイヤク</t>
    </rPh>
    <rPh sb="2" eb="4">
      <t>コウキ</t>
    </rPh>
    <rPh sb="4" eb="6">
      <t>カイシ</t>
    </rPh>
    <phoneticPr fontId="1"/>
  </si>
  <si>
    <t>契約工期終了</t>
    <rPh sb="0" eb="4">
      <t>ケイヤクコウキ</t>
    </rPh>
    <rPh sb="4" eb="6">
      <t>シュウリョウ</t>
    </rPh>
    <phoneticPr fontId="1"/>
  </si>
  <si>
    <t>×</t>
    <phoneticPr fontId="1"/>
  </si>
  <si>
    <r>
      <rPr>
        <sz val="22"/>
        <rFont val="Noto Sans JP"/>
        <family val="3"/>
        <charset val="128"/>
      </rPr>
      <t>現場閉所計画表</t>
    </r>
    <r>
      <rPr>
        <sz val="22"/>
        <color theme="1"/>
        <rFont val="Noto Sans JP"/>
        <family val="3"/>
        <charset val="128"/>
      </rPr>
      <t>（港湾土曜起算例）</t>
    </r>
    <rPh sb="0" eb="2">
      <t>ゲンバ</t>
    </rPh>
    <rPh sb="2" eb="4">
      <t>ヘイショ</t>
    </rPh>
    <rPh sb="4" eb="6">
      <t>ケイカク</t>
    </rPh>
    <rPh sb="6" eb="7">
      <t>ヒョウ</t>
    </rPh>
    <rPh sb="8" eb="10">
      <t>コウワン</t>
    </rPh>
    <rPh sb="10" eb="12">
      <t>ドヨウ</t>
    </rPh>
    <rPh sb="12" eb="14">
      <t>キサン</t>
    </rPh>
    <rPh sb="14" eb="15">
      <t>レイ</t>
    </rPh>
    <phoneticPr fontId="1"/>
  </si>
  <si>
    <t>工期：</t>
    <rPh sb="0" eb="1">
      <t>コウ</t>
    </rPh>
    <phoneticPr fontId="1"/>
  </si>
  <si>
    <t>対象期間の土日祝計</t>
    <rPh sb="0" eb="2">
      <t>タイショウ</t>
    </rPh>
    <rPh sb="2" eb="4">
      <t>キカン</t>
    </rPh>
    <rPh sb="5" eb="7">
      <t>ドニチ</t>
    </rPh>
    <rPh sb="7" eb="8">
      <t>シュク</t>
    </rPh>
    <rPh sb="8" eb="9">
      <t>ケイ</t>
    </rPh>
    <phoneticPr fontId="1"/>
  </si>
  <si>
    <t>閉所日数</t>
    <rPh sb="0" eb="4">
      <t>ヘイショニッスウ</t>
    </rPh>
    <phoneticPr fontId="1"/>
  </si>
  <si>
    <t>対象日数</t>
    <rPh sb="0" eb="4">
      <t>タイショウニッスウ</t>
    </rPh>
    <phoneticPr fontId="1"/>
  </si>
  <si>
    <t>□□〇年8月13日～□□〇年12月28日</t>
    <rPh sb="3" eb="4">
      <t>ネン</t>
    </rPh>
    <rPh sb="5" eb="6">
      <t>ガツ</t>
    </rPh>
    <rPh sb="8" eb="9">
      <t>ニチ</t>
    </rPh>
    <rPh sb="13" eb="14">
      <t>ネン</t>
    </rPh>
    <rPh sb="16" eb="17">
      <t>ガツ</t>
    </rPh>
    <rPh sb="19" eb="20">
      <t>ニチ</t>
    </rPh>
    <phoneticPr fontId="1"/>
  </si>
  <si>
    <t>契約工期終了</t>
    <phoneticPr fontId="1"/>
  </si>
  <si>
    <t>準備期間</t>
    <phoneticPr fontId="1"/>
  </si>
  <si>
    <t>契約工期開始</t>
    <rPh sb="0" eb="6">
      <t>ケイヤクコウキカイシ</t>
    </rPh>
    <phoneticPr fontId="1"/>
  </si>
  <si>
    <t>工事完成</t>
    <rPh sb="0" eb="4">
      <t>コウジカンセイ</t>
    </rPh>
    <phoneticPr fontId="1"/>
  </si>
  <si>
    <t>評価対象外</t>
    <rPh sb="0" eb="5">
      <t>ヒョウカタイショウガイ</t>
    </rPh>
    <phoneticPr fontId="1"/>
  </si>
  <si>
    <t xml:space="preserve">対象期間中の現場閉所日数 </t>
    <rPh sb="0" eb="5">
      <t>タイショウキカンチュウ</t>
    </rPh>
    <rPh sb="6" eb="8">
      <t>ゲンバ</t>
    </rPh>
    <rPh sb="8" eb="10">
      <t>ヘイショ</t>
    </rPh>
    <phoneticPr fontId="1"/>
  </si>
  <si>
    <t>達成</t>
    <rPh sb="0" eb="2">
      <t>タッセイ</t>
    </rPh>
    <phoneticPr fontId="1"/>
  </si>
  <si>
    <t>未達成</t>
    <rPh sb="0" eb="3">
      <t>ミタッセイ</t>
    </rPh>
    <phoneticPr fontId="1"/>
  </si>
  <si>
    <t>夏季休暇</t>
    <rPh sb="0" eb="4">
      <t>カキキュウカ</t>
    </rPh>
    <phoneticPr fontId="1"/>
  </si>
  <si>
    <t>発注者　沼津市長</t>
    <rPh sb="0" eb="3">
      <t>ハッチュウシャ</t>
    </rPh>
    <phoneticPr fontId="1"/>
  </si>
  <si>
    <t>降雨による休工</t>
    <rPh sb="0" eb="2">
      <t>コウウ</t>
    </rPh>
    <rPh sb="5" eb="7">
      <t>キュウコウ</t>
    </rPh>
    <phoneticPr fontId="1"/>
  </si>
  <si>
    <r>
      <rPr>
        <sz val="22"/>
        <rFont val="Noto Sans JP"/>
        <family val="3"/>
        <charset val="128"/>
      </rPr>
      <t>現場閉所計画表</t>
    </r>
    <r>
      <rPr>
        <sz val="22"/>
        <color theme="1"/>
        <rFont val="Noto Sans JP"/>
        <family val="3"/>
        <charset val="128"/>
      </rPr>
      <t>（港湾土曜起算）</t>
    </r>
    <rPh sb="0" eb="2">
      <t>ゲンバ</t>
    </rPh>
    <rPh sb="2" eb="4">
      <t>ヘイショ</t>
    </rPh>
    <rPh sb="4" eb="6">
      <t>ケイカク</t>
    </rPh>
    <rPh sb="6" eb="7">
      <t>ヒョウ</t>
    </rPh>
    <rPh sb="8" eb="10">
      <t>コウワン</t>
    </rPh>
    <rPh sb="10" eb="12">
      <t>ドヨウ</t>
    </rPh>
    <rPh sb="12" eb="14">
      <t>キサン</t>
    </rPh>
    <phoneticPr fontId="1"/>
  </si>
  <si>
    <r>
      <rPr>
        <sz val="22"/>
        <rFont val="Noto Sans JP"/>
        <family val="3"/>
        <charset val="128"/>
      </rPr>
      <t>現場閉所計画表</t>
    </r>
    <r>
      <rPr>
        <sz val="22"/>
        <color theme="1"/>
        <rFont val="Noto Sans JP"/>
        <family val="3"/>
        <charset val="128"/>
      </rPr>
      <t>（港湾月曜起算）</t>
    </r>
    <rPh sb="0" eb="2">
      <t>ゲンバ</t>
    </rPh>
    <rPh sb="2" eb="4">
      <t>ヘイショ</t>
    </rPh>
    <rPh sb="4" eb="6">
      <t>ケイカク</t>
    </rPh>
    <rPh sb="6" eb="7">
      <t>ヒョウ</t>
    </rPh>
    <rPh sb="8" eb="10">
      <t>コウワン</t>
    </rPh>
    <rPh sb="10" eb="12">
      <t>ゲツヨウ</t>
    </rPh>
    <rPh sb="12" eb="14">
      <t>キサン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</si>
</sst>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"/>
    <numFmt numFmtId="177" formatCode="d"/>
    <numFmt numFmtId="178" formatCode="aaa"/>
    <numFmt numFmtId="179" formatCode="m"/>
    <numFmt numFmtId="180" formatCode="General&quot;日&quot;"/>
    <numFmt numFmtId="181" formatCode="0.0_);[Red]\(0.0\)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Noto Sans JP"/>
      <family val="3"/>
      <charset val="128"/>
    </font>
    <font>
      <sz val="11"/>
      <name val="Noto Sans JP"/>
      <family val="3"/>
      <charset val="128"/>
    </font>
    <font>
      <sz val="12"/>
      <name val="Noto Sans JP"/>
      <family val="3"/>
      <charset val="128"/>
    </font>
    <font>
      <sz val="14"/>
      <name val="Noto Sans JP"/>
      <family val="3"/>
      <charset val="128"/>
    </font>
    <font>
      <sz val="10"/>
      <name val="Noto Sans JP"/>
      <family val="3"/>
      <charset val="128"/>
    </font>
    <font>
      <sz val="9"/>
      <name val="Noto Sans JP"/>
      <family val="3"/>
      <charset val="128"/>
    </font>
    <font>
      <sz val="20"/>
      <name val="Noto Sans JP"/>
      <family val="3"/>
      <charset val="128"/>
    </font>
    <font>
      <b/>
      <sz val="18"/>
      <name val="Noto Sans JP"/>
      <family val="3"/>
      <charset val="128"/>
    </font>
    <font>
      <b/>
      <sz val="11"/>
      <name val="Noto Sans JP"/>
      <family val="3"/>
      <charset val="128"/>
    </font>
    <font>
      <sz val="9"/>
      <name val="Meiryo UI"/>
      <family val="3"/>
      <charset val="128"/>
    </font>
    <font>
      <sz val="11"/>
      <name val="Segoe UI Symbol"/>
      <family val="3"/>
    </font>
    <font>
      <b/>
      <sz val="9"/>
      <color indexed="81"/>
      <name val="MS P ゴシック"/>
      <family val="3"/>
      <charset val="128"/>
    </font>
    <font>
      <sz val="14"/>
      <color theme="1"/>
      <name val="Noto Sans JP"/>
      <family val="3"/>
      <charset val="128"/>
    </font>
    <font>
      <sz val="11"/>
      <color theme="1"/>
      <name val="Noto Sans JP"/>
      <family val="3"/>
      <charset val="128"/>
    </font>
    <font>
      <sz val="22"/>
      <color theme="1"/>
      <name val="Noto Sans JP"/>
      <family val="3"/>
      <charset val="128"/>
    </font>
    <font>
      <sz val="22"/>
      <name val="Noto Sans JP"/>
      <family val="3"/>
      <charset val="128"/>
    </font>
    <font>
      <sz val="10"/>
      <color theme="1"/>
      <name val="Noto Sans JP"/>
      <family val="3"/>
      <charset val="128"/>
    </font>
    <font>
      <sz val="8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7"/>
      <color theme="1"/>
      <name val="Noto Sans JP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80" fontId="4" fillId="0" borderId="16" xfId="0" applyNumberFormat="1" applyFont="1" applyBorder="1" applyAlignment="1">
      <alignment horizontal="center" vertical="center"/>
    </xf>
    <xf numFmtId="180" fontId="4" fillId="0" borderId="15" xfId="0" applyNumberFormat="1" applyFont="1" applyBorder="1" applyAlignment="1">
      <alignment horizontal="center" vertical="center"/>
    </xf>
    <xf numFmtId="180" fontId="4" fillId="0" borderId="14" xfId="0" applyNumberFormat="1" applyFont="1" applyBorder="1" applyAlignment="1">
      <alignment horizontal="center" vertical="center"/>
    </xf>
    <xf numFmtId="180" fontId="4" fillId="0" borderId="18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80" fontId="4" fillId="0" borderId="33" xfId="0" applyNumberFormat="1" applyFont="1" applyBorder="1" applyAlignment="1">
      <alignment horizontal="center" vertical="center"/>
    </xf>
    <xf numFmtId="180" fontId="4" fillId="0" borderId="36" xfId="0" applyNumberFormat="1" applyFont="1" applyBorder="1" applyAlignment="1">
      <alignment horizontal="center" vertical="center"/>
    </xf>
    <xf numFmtId="180" fontId="4" fillId="0" borderId="34" xfId="0" applyNumberFormat="1" applyFont="1" applyBorder="1" applyAlignment="1">
      <alignment horizontal="center" vertical="center"/>
    </xf>
    <xf numFmtId="180" fontId="4" fillId="0" borderId="35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 shrinkToFit="1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80" fontId="4" fillId="0" borderId="0" xfId="0" applyNumberFormat="1" applyFont="1">
      <alignment vertical="center"/>
    </xf>
    <xf numFmtId="181" fontId="4" fillId="0" borderId="0" xfId="0" applyNumberFormat="1" applyFont="1" applyAlignment="1">
      <alignment vertical="center" shrinkToFit="1"/>
    </xf>
    <xf numFmtId="0" fontId="11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8" fillId="0" borderId="38" xfId="0" applyFont="1" applyBorder="1" applyAlignment="1">
      <alignment horizontal="center" vertical="center" textRotation="255" shrinkToFit="1"/>
    </xf>
    <xf numFmtId="0" fontId="8" fillId="0" borderId="27" xfId="0" applyFont="1" applyBorder="1" applyAlignment="1">
      <alignment horizontal="center" vertical="center" textRotation="255" shrinkToFit="1"/>
    </xf>
    <xf numFmtId="0" fontId="8" fillId="0" borderId="27" xfId="0" applyFont="1" applyBorder="1" applyAlignment="1">
      <alignment vertical="center" textRotation="255" shrinkToFit="1"/>
    </xf>
    <xf numFmtId="0" fontId="8" fillId="0" borderId="14" xfId="0" applyFont="1" applyBorder="1" applyAlignment="1">
      <alignment horizontal="center" vertical="center" textRotation="255" shrinkToFit="1"/>
    </xf>
    <xf numFmtId="0" fontId="8" fillId="0" borderId="28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38" xfId="0" applyFont="1" applyBorder="1" applyAlignment="1">
      <alignment vertical="center" textRotation="255" wrapText="1"/>
    </xf>
    <xf numFmtId="177" fontId="7" fillId="3" borderId="14" xfId="0" applyNumberFormat="1" applyFont="1" applyFill="1" applyBorder="1" applyAlignment="1">
      <alignment horizontal="center" vertical="center"/>
    </xf>
    <xf numFmtId="178" fontId="7" fillId="3" borderId="20" xfId="0" applyNumberFormat="1" applyFont="1" applyFill="1" applyBorder="1" applyAlignment="1">
      <alignment horizontal="center" vertical="center"/>
    </xf>
    <xf numFmtId="178" fontId="7" fillId="3" borderId="21" xfId="0" applyNumberFormat="1" applyFont="1" applyFill="1" applyBorder="1" applyAlignment="1">
      <alignment horizontal="center" vertical="center"/>
    </xf>
    <xf numFmtId="178" fontId="7" fillId="3" borderId="22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textRotation="255"/>
    </xf>
    <xf numFmtId="0" fontId="8" fillId="3" borderId="14" xfId="0" applyFont="1" applyFill="1" applyBorder="1" applyAlignment="1">
      <alignment horizontal="center" vertical="center" textRotation="255"/>
    </xf>
    <xf numFmtId="0" fontId="8" fillId="3" borderId="30" xfId="0" applyFont="1" applyFill="1" applyBorder="1" applyAlignment="1">
      <alignment horizontal="center" vertical="center" textRotation="255"/>
    </xf>
    <xf numFmtId="0" fontId="8" fillId="3" borderId="28" xfId="0" applyFont="1" applyFill="1" applyBorder="1" applyAlignment="1">
      <alignment horizontal="center" vertical="center" textRotation="255"/>
    </xf>
    <xf numFmtId="0" fontId="8" fillId="3" borderId="31" xfId="0" applyFont="1" applyFill="1" applyBorder="1" applyAlignment="1">
      <alignment horizontal="center" vertical="center" textRotation="255"/>
    </xf>
    <xf numFmtId="0" fontId="8" fillId="3" borderId="33" xfId="0" applyFont="1" applyFill="1" applyBorder="1" applyAlignment="1">
      <alignment horizontal="center" vertical="center" textRotation="255"/>
    </xf>
    <xf numFmtId="0" fontId="8" fillId="3" borderId="34" xfId="0" applyFont="1" applyFill="1" applyBorder="1" applyAlignment="1">
      <alignment horizontal="center" vertical="center" textRotation="255"/>
    </xf>
    <xf numFmtId="0" fontId="8" fillId="3" borderId="21" xfId="0" applyFont="1" applyFill="1" applyBorder="1" applyAlignment="1">
      <alignment horizontal="center" vertical="center" textRotation="255"/>
    </xf>
    <xf numFmtId="0" fontId="8" fillId="3" borderId="35" xfId="0" applyFont="1" applyFill="1" applyBorder="1" applyAlignment="1">
      <alignment horizontal="center" vertical="center" textRotation="255"/>
    </xf>
    <xf numFmtId="177" fontId="7" fillId="3" borderId="40" xfId="0" applyNumberFormat="1" applyFont="1" applyFill="1" applyBorder="1" applyAlignment="1">
      <alignment horizontal="center" vertical="center"/>
    </xf>
    <xf numFmtId="177" fontId="7" fillId="3" borderId="31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8" fillId="0" borderId="46" xfId="0" applyFont="1" applyBorder="1" applyAlignment="1">
      <alignment vertical="center" textRotation="255" shrinkToFit="1"/>
    </xf>
    <xf numFmtId="0" fontId="8" fillId="0" borderId="26" xfId="0" applyFont="1" applyBorder="1" applyAlignment="1">
      <alignment vertical="center" textRotation="255" shrinkToFit="1"/>
    </xf>
    <xf numFmtId="0" fontId="8" fillId="0" borderId="27" xfId="0" applyFont="1" applyBorder="1" applyAlignment="1">
      <alignment vertical="center" textRotation="255" wrapText="1" shrinkToFi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180" fontId="4" fillId="0" borderId="1" xfId="0" applyNumberFormat="1" applyFont="1" applyBorder="1">
      <alignment vertical="center"/>
    </xf>
    <xf numFmtId="181" fontId="4" fillId="0" borderId="1" xfId="0" applyNumberFormat="1" applyFont="1" applyBorder="1" applyAlignment="1">
      <alignment vertical="center" shrinkToFit="1"/>
    </xf>
    <xf numFmtId="181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46" xfId="0" applyFont="1" applyBorder="1" applyAlignment="1">
      <alignment horizontal="center" vertical="center" textRotation="255" shrinkToFi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>
      <alignment vertical="center"/>
    </xf>
    <xf numFmtId="177" fontId="16" fillId="0" borderId="0" xfId="0" applyNumberFormat="1" applyFont="1">
      <alignment vertical="center"/>
    </xf>
    <xf numFmtId="0" fontId="16" fillId="0" borderId="1" xfId="0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177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178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textRotation="255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0" fontId="16" fillId="0" borderId="0" xfId="0" applyFont="1" applyAlignment="1">
      <alignment vertical="center" shrinkToFit="1"/>
    </xf>
    <xf numFmtId="0" fontId="16" fillId="3" borderId="1" xfId="0" applyFont="1" applyFill="1" applyBorder="1" applyAlignment="1">
      <alignment horizontal="center" vertical="center" shrinkToFit="1"/>
    </xf>
    <xf numFmtId="178" fontId="16" fillId="4" borderId="1" xfId="0" applyNumberFormat="1" applyFont="1" applyFill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16" fillId="0" borderId="0" xfId="0" applyFont="1" applyAlignment="1">
      <alignment vertical="center" textRotation="255"/>
    </xf>
    <xf numFmtId="0" fontId="16" fillId="0" borderId="5" xfId="0" applyFont="1" applyBorder="1">
      <alignment vertical="center"/>
    </xf>
    <xf numFmtId="0" fontId="16" fillId="0" borderId="0" xfId="0" applyFont="1" applyAlignment="1">
      <alignment vertical="center" textRotation="255" wrapText="1"/>
    </xf>
    <xf numFmtId="0" fontId="16" fillId="0" borderId="47" xfId="0" applyFont="1" applyBorder="1" applyAlignment="1">
      <alignment vertical="center" textRotation="255"/>
    </xf>
    <xf numFmtId="0" fontId="16" fillId="0" borderId="48" xfId="0" applyFont="1" applyBorder="1" applyAlignment="1">
      <alignment vertical="center" textRotation="255"/>
    </xf>
    <xf numFmtId="0" fontId="16" fillId="0" borderId="49" xfId="0" applyFont="1" applyBorder="1" applyAlignment="1">
      <alignment vertical="center" textRotation="255"/>
    </xf>
    <xf numFmtId="0" fontId="1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wrapText="1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5" fontId="6" fillId="3" borderId="13" xfId="0" applyNumberFormat="1" applyFont="1" applyFill="1" applyBorder="1" applyAlignment="1">
      <alignment horizontal="center" vertical="center" wrapText="1"/>
    </xf>
    <xf numFmtId="55" fontId="6" fillId="3" borderId="19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 shrinkToFit="1"/>
    </xf>
    <xf numFmtId="0" fontId="4" fillId="0" borderId="3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1" fillId="3" borderId="0" xfId="0" applyFont="1" applyFill="1">
      <alignment vertical="center"/>
    </xf>
    <xf numFmtId="0" fontId="8" fillId="0" borderId="41" xfId="0" applyFont="1" applyBorder="1" applyAlignment="1">
      <alignment horizontal="center" vertical="center" textRotation="255" wrapText="1" shrinkToFit="1"/>
    </xf>
    <xf numFmtId="0" fontId="8" fillId="0" borderId="39" xfId="0" applyFont="1" applyBorder="1" applyAlignment="1">
      <alignment horizontal="center" vertical="center" textRotation="255" wrapText="1" shrinkToFit="1"/>
    </xf>
    <xf numFmtId="0" fontId="8" fillId="0" borderId="42" xfId="0" applyFont="1" applyBorder="1" applyAlignment="1">
      <alignment horizontal="center" vertical="center" textRotation="255" wrapText="1" shrinkToFit="1"/>
    </xf>
    <xf numFmtId="0" fontId="8" fillId="0" borderId="41" xfId="0" applyFont="1" applyBorder="1" applyAlignment="1">
      <alignment horizontal="center" vertical="center" textRotation="255" shrinkToFit="1"/>
    </xf>
    <xf numFmtId="0" fontId="8" fillId="0" borderId="39" xfId="0" applyFont="1" applyBorder="1" applyAlignment="1">
      <alignment horizontal="center" vertical="center" textRotation="255" shrinkToFit="1"/>
    </xf>
    <xf numFmtId="0" fontId="8" fillId="0" borderId="29" xfId="0" applyFont="1" applyBorder="1" applyAlignment="1">
      <alignment horizontal="center" vertical="center" textRotation="255" shrinkToFit="1"/>
    </xf>
    <xf numFmtId="0" fontId="8" fillId="0" borderId="42" xfId="0" applyFont="1" applyBorder="1" applyAlignment="1">
      <alignment horizontal="center" vertical="center" textRotation="255" shrinkToFit="1"/>
    </xf>
    <xf numFmtId="0" fontId="8" fillId="0" borderId="38" xfId="0" applyFont="1" applyBorder="1" applyAlignment="1">
      <alignment horizontal="center" vertical="center" textRotation="255" shrinkToFit="1"/>
    </xf>
    <xf numFmtId="0" fontId="5" fillId="3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center" vertical="center" textRotation="255" shrinkToFit="1"/>
    </xf>
    <xf numFmtId="0" fontId="16" fillId="0" borderId="47" xfId="0" applyFont="1" applyBorder="1" applyAlignment="1">
      <alignment horizontal="center" vertical="center" textRotation="255"/>
    </xf>
    <xf numFmtId="0" fontId="16" fillId="0" borderId="48" xfId="0" applyFont="1" applyBorder="1" applyAlignment="1">
      <alignment horizontal="center" vertical="center" textRotation="255"/>
    </xf>
    <xf numFmtId="0" fontId="16" fillId="0" borderId="49" xfId="0" applyFont="1" applyBorder="1" applyAlignment="1">
      <alignment horizontal="center" vertical="center" textRotation="255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4" fontId="19" fillId="0" borderId="4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 wrapText="1"/>
    </xf>
    <xf numFmtId="0" fontId="19" fillId="0" borderId="3" xfId="0" applyFont="1" applyBorder="1" applyAlignment="1">
      <alignment horizontal="center" vertical="center" textRotation="255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/>
    </xf>
    <xf numFmtId="0" fontId="19" fillId="0" borderId="3" xfId="0" applyFont="1" applyBorder="1" applyAlignment="1">
      <alignment horizontal="center" vertical="center" textRotation="255"/>
    </xf>
    <xf numFmtId="0" fontId="22" fillId="0" borderId="2" xfId="0" applyFont="1" applyBorder="1" applyAlignment="1">
      <alignment horizontal="center" vertical="center" textRotation="255" wrapText="1"/>
    </xf>
    <xf numFmtId="0" fontId="22" fillId="0" borderId="3" xfId="0" applyFont="1" applyBorder="1" applyAlignment="1">
      <alignment horizontal="center" vertical="center" textRotation="255" wrapText="1"/>
    </xf>
    <xf numFmtId="0" fontId="22" fillId="0" borderId="10" xfId="0" applyFont="1" applyBorder="1" applyAlignment="1">
      <alignment horizontal="center" vertical="center" textRotation="255" wrapText="1"/>
    </xf>
    <xf numFmtId="0" fontId="19" fillId="0" borderId="7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center" vertical="center" textRotation="255" wrapText="1"/>
    </xf>
    <xf numFmtId="0" fontId="19" fillId="0" borderId="47" xfId="0" applyFont="1" applyBorder="1" applyAlignment="1">
      <alignment horizontal="center" vertical="center" textRotation="255" wrapText="1"/>
    </xf>
    <xf numFmtId="0" fontId="19" fillId="0" borderId="48" xfId="0" applyFont="1" applyBorder="1" applyAlignment="1">
      <alignment horizontal="center" vertical="center" textRotation="255" wrapText="1"/>
    </xf>
    <xf numFmtId="0" fontId="19" fillId="0" borderId="49" xfId="0" applyFont="1" applyBorder="1" applyAlignment="1">
      <alignment horizontal="center" vertical="center" textRotation="255" wrapText="1"/>
    </xf>
    <xf numFmtId="0" fontId="16" fillId="0" borderId="9" xfId="0" applyFont="1" applyBorder="1" applyAlignment="1">
      <alignment horizontal="center" vertical="center" textRotation="255"/>
    </xf>
    <xf numFmtId="0" fontId="20" fillId="0" borderId="2" xfId="0" applyFont="1" applyBorder="1" applyAlignment="1">
      <alignment horizontal="center" vertical="center" textRotation="255" wrapText="1"/>
    </xf>
    <xf numFmtId="0" fontId="20" fillId="0" borderId="3" xfId="0" applyFont="1" applyBorder="1" applyAlignment="1">
      <alignment horizontal="center" vertical="center" textRotation="255"/>
    </xf>
    <xf numFmtId="0" fontId="22" fillId="0" borderId="8" xfId="0" applyFont="1" applyBorder="1" applyAlignment="1">
      <alignment horizontal="center" vertical="center" textRotation="255" wrapText="1"/>
    </xf>
    <xf numFmtId="0" fontId="22" fillId="0" borderId="9" xfId="0" applyFont="1" applyBorder="1" applyAlignment="1">
      <alignment horizontal="center" vertical="center" textRotation="255" wrapText="1"/>
    </xf>
    <xf numFmtId="0" fontId="22" fillId="0" borderId="12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19" fillId="0" borderId="8" xfId="0" applyFont="1" applyBorder="1" applyAlignment="1">
      <alignment horizontal="center" vertical="center" textRotation="255" wrapText="1"/>
    </xf>
    <xf numFmtId="0" fontId="19" fillId="0" borderId="9" xfId="0" applyFont="1" applyBorder="1" applyAlignment="1">
      <alignment horizontal="center" vertical="center" textRotation="255" wrapText="1"/>
    </xf>
    <xf numFmtId="0" fontId="19" fillId="0" borderId="12" xfId="0" applyFont="1" applyBorder="1" applyAlignment="1">
      <alignment horizontal="center" vertical="center" textRotation="255" wrapText="1"/>
    </xf>
    <xf numFmtId="0" fontId="19" fillId="0" borderId="11" xfId="0" applyFont="1" applyBorder="1" applyAlignment="1">
      <alignment horizontal="center" vertical="center" textRotation="255" wrapText="1"/>
    </xf>
    <xf numFmtId="0" fontId="19" fillId="0" borderId="10" xfId="0" applyFont="1" applyBorder="1" applyAlignment="1">
      <alignment horizontal="center" vertical="center" textRotation="255" wrapText="1"/>
    </xf>
    <xf numFmtId="0" fontId="20" fillId="0" borderId="3" xfId="0" applyFont="1" applyBorder="1" applyAlignment="1">
      <alignment horizontal="center" vertical="center" textRotation="255" wrapText="1"/>
    </xf>
    <xf numFmtId="0" fontId="16" fillId="0" borderId="9" xfId="0" applyFont="1" applyBorder="1" applyAlignment="1">
      <alignment horizontal="center" vertical="center" textRotation="255" wrapText="1"/>
    </xf>
    <xf numFmtId="0" fontId="22" fillId="0" borderId="47" xfId="0" applyFont="1" applyBorder="1" applyAlignment="1">
      <alignment horizontal="center" vertical="center" textRotation="255" wrapText="1"/>
    </xf>
    <xf numFmtId="0" fontId="22" fillId="0" borderId="48" xfId="0" applyFont="1" applyBorder="1" applyAlignment="1">
      <alignment horizontal="center" vertical="center" textRotation="255" wrapText="1"/>
    </xf>
    <xf numFmtId="0" fontId="22" fillId="0" borderId="49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192884</xdr:colOff>
      <xdr:row>3</xdr:row>
      <xdr:rowOff>50960</xdr:rowOff>
    </xdr:from>
    <xdr:to>
      <xdr:col>18</xdr:col>
      <xdr:colOff>196691</xdr:colOff>
      <xdr:row>5</xdr:row>
      <xdr:rowOff>150972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028F00-9A52-F8AD-741C-658244BA7834}"/>
            </a:ext>
          </a:extLst>
        </xdr:cNvPr>
        <xdr:cNvSpPr txBox="1"/>
      </xdr:nvSpPr>
      <xdr:spPr>
        <a:xfrm>
          <a:off x="3062290" y="681991"/>
          <a:ext cx="3861432" cy="671512"/>
        </a:xfrm>
        <a:prstGeom prst="rect">
          <a:avLst/>
        </a:prstGeom>
        <a:solidFill>
          <a:schemeClr val="lt1"/>
        </a:solidFill>
        <a:ln w="76200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緑色セル内に入力する</a:t>
          </a:r>
        </a:p>
      </xdr:txBody>
    </xdr:sp>
    <xdr:clientData/>
  </xdr:twoCellAnchor>
  <xdr:twoCellAnchor>
    <xdr:from>
      <xdr:col>6</xdr:col>
      <xdr:colOff>192884</xdr:colOff>
      <xdr:row>5</xdr:row>
      <xdr:rowOff>304802</xdr:rowOff>
    </xdr:from>
    <xdr:to>
      <xdr:col>19</xdr:col>
      <xdr:colOff>154781</xdr:colOff>
      <xdr:row>7</xdr:row>
      <xdr:rowOff>107634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B5F0A6-6939-4CEB-9392-6AA5E24EAFC0}"/>
            </a:ext>
          </a:extLst>
        </xdr:cNvPr>
        <xdr:cNvSpPr txBox="1"/>
      </xdr:nvSpPr>
      <xdr:spPr>
        <a:xfrm>
          <a:off x="3062290" y="1507333"/>
          <a:ext cx="4140991" cy="660082"/>
        </a:xfrm>
        <a:prstGeom prst="rect">
          <a:avLst/>
        </a:prstGeom>
        <a:solidFill>
          <a:schemeClr val="lt1"/>
        </a:solidFill>
        <a:ln w="76200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不要な行は非表示にする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252096</xdr:colOff>
      <xdr:row>1</xdr:row>
      <xdr:rowOff>288713</xdr:rowOff>
    </xdr:from>
    <xdr:to>
      <xdr:col>25</xdr:col>
      <xdr:colOff>46565</xdr:colOff>
      <xdr:row>3</xdr:row>
      <xdr:rowOff>269345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2B958A6-FE51-46B3-B309-2B1A508AEC0D}"/>
            </a:ext>
          </a:extLst>
        </xdr:cNvPr>
        <xdr:cNvSpPr txBox="1"/>
      </xdr:nvSpPr>
      <xdr:spPr>
        <a:xfrm>
          <a:off x="5416763" y="585046"/>
          <a:ext cx="3869052" cy="679132"/>
        </a:xfrm>
        <a:prstGeom prst="rect">
          <a:avLst/>
        </a:prstGeom>
        <a:solidFill>
          <a:schemeClr val="lt1"/>
        </a:solidFill>
        <a:ln w="76200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緑色セル内に入力する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230928</xdr:colOff>
      <xdr:row>1</xdr:row>
      <xdr:rowOff>268393</xdr:rowOff>
    </xdr:from>
    <xdr:to>
      <xdr:col>25</xdr:col>
      <xdr:colOff>17777</xdr:colOff>
      <xdr:row>3</xdr:row>
      <xdr:rowOff>241405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47BC98-AF92-43D0-9E88-D166621D5F78}"/>
            </a:ext>
          </a:extLst>
        </xdr:cNvPr>
        <xdr:cNvSpPr txBox="1"/>
      </xdr:nvSpPr>
      <xdr:spPr>
        <a:xfrm>
          <a:off x="5395595" y="564726"/>
          <a:ext cx="3861432" cy="671512"/>
        </a:xfrm>
        <a:prstGeom prst="rect">
          <a:avLst/>
        </a:prstGeom>
        <a:solidFill>
          <a:schemeClr val="lt1"/>
        </a:solidFill>
        <a:ln w="76200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緑色セル内に入力する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A8BD-073B-4C01-8555-31F0E430FC41}">
  <dimension ref="A1:AJ454"/>
  <sheetViews>
    <sheetView tabSelected="1" view="pageBreakPreview" zoomScale="80" zoomScaleNormal="75" zoomScaleSheetLayoutView="80" workbookViewId="0">
      <selection activeCell="B6" sqref="B6"/>
    </sheetView>
  </sheetViews>
  <sheetFormatPr defaultColWidth="8.09765625" defaultRowHeight="18"/>
  <cols>
    <col min="1" max="1" width="16.59765625" style="1" bestFit="1" customWidth="1"/>
    <col min="2" max="32" width="4.19921875" style="3" customWidth="1"/>
    <col min="33" max="36" width="7.296875" style="1" customWidth="1"/>
    <col min="37" max="70" width="6" style="1" customWidth="1"/>
    <col min="71" max="16384" width="8.09765625" style="1"/>
  </cols>
  <sheetData>
    <row r="1" spans="1:36" ht="21.9" customHeight="1">
      <c r="A1" s="155" t="s">
        <v>30</v>
      </c>
      <c r="B1" s="155"/>
      <c r="C1" s="155"/>
      <c r="D1" s="155"/>
      <c r="E1" s="155"/>
      <c r="F1" s="155"/>
      <c r="G1" s="156" t="s">
        <v>31</v>
      </c>
      <c r="H1" s="156"/>
      <c r="I1" s="156"/>
      <c r="J1" s="157"/>
      <c r="K1" s="157"/>
      <c r="L1" s="157"/>
      <c r="M1" s="45"/>
      <c r="N1" s="156" t="s">
        <v>32</v>
      </c>
      <c r="O1" s="156"/>
      <c r="P1" s="156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45"/>
      <c r="AB1" s="45"/>
      <c r="AC1" s="45"/>
      <c r="AD1" s="45"/>
      <c r="AE1" s="45"/>
      <c r="AF1" s="45"/>
    </row>
    <row r="2" spans="1:36" ht="21.9" customHeight="1">
      <c r="A2" s="155"/>
      <c r="B2" s="155"/>
      <c r="C2" s="155"/>
      <c r="D2" s="155"/>
      <c r="E2" s="155"/>
      <c r="F2" s="155"/>
      <c r="G2" s="156" t="s">
        <v>33</v>
      </c>
      <c r="H2" s="156"/>
      <c r="I2" s="156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</row>
    <row r="3" spans="1:36" ht="6.6" customHeight="1">
      <c r="A3" s="2"/>
    </row>
    <row r="4" spans="1:36" ht="22.5" customHeight="1">
      <c r="A4" s="2"/>
      <c r="AA4" s="4"/>
      <c r="AB4" s="4"/>
      <c r="AC4" s="4"/>
      <c r="AD4" s="4"/>
      <c r="AE4" s="152"/>
      <c r="AF4" s="153"/>
      <c r="AG4" s="153"/>
      <c r="AH4" s="153"/>
      <c r="AI4" s="153"/>
    </row>
    <row r="5" spans="1:36" ht="22.5" customHeight="1">
      <c r="A5" s="5" t="s">
        <v>34</v>
      </c>
      <c r="B5" s="154" t="s">
        <v>35</v>
      </c>
      <c r="C5" s="154"/>
      <c r="D5" s="154"/>
      <c r="E5" s="154"/>
      <c r="F5" s="15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33.75" customHeight="1">
      <c r="Q6" s="5"/>
      <c r="R6" s="5"/>
      <c r="S6" s="5"/>
      <c r="W6" s="6"/>
      <c r="X6" s="150" t="s">
        <v>62</v>
      </c>
      <c r="Y6" s="150"/>
      <c r="Z6" s="150"/>
      <c r="AA6" s="150"/>
      <c r="AB6" s="151"/>
      <c r="AC6" s="151"/>
      <c r="AD6" s="151"/>
      <c r="AE6" s="151"/>
      <c r="AF6" s="151"/>
      <c r="AG6" s="151"/>
      <c r="AH6" s="151"/>
      <c r="AI6" s="151"/>
      <c r="AJ6" s="151"/>
    </row>
    <row r="7" spans="1:36" ht="33.75" customHeight="1">
      <c r="A7" s="2"/>
      <c r="Q7" s="5"/>
      <c r="U7" s="85"/>
      <c r="V7" s="150" t="s">
        <v>37</v>
      </c>
      <c r="W7" s="150"/>
      <c r="X7" s="150" t="s">
        <v>38</v>
      </c>
      <c r="Y7" s="150"/>
      <c r="Z7" s="150"/>
      <c r="AA7" s="150"/>
      <c r="AB7" s="151"/>
      <c r="AC7" s="151"/>
      <c r="AD7" s="151"/>
      <c r="AE7" s="151"/>
      <c r="AF7" s="151"/>
      <c r="AG7" s="151"/>
      <c r="AH7" s="151"/>
      <c r="AI7" s="151"/>
      <c r="AJ7" s="151"/>
    </row>
    <row r="8" spans="1:36" ht="33.75" customHeight="1">
      <c r="A8" s="2"/>
      <c r="Q8" s="5"/>
      <c r="R8" s="5"/>
      <c r="S8" s="5"/>
      <c r="W8" s="6"/>
      <c r="X8" s="150" t="s">
        <v>109</v>
      </c>
      <c r="Y8" s="150"/>
      <c r="Z8" s="150"/>
      <c r="AA8" s="150"/>
      <c r="AB8" s="151"/>
      <c r="AC8" s="151"/>
      <c r="AD8" s="151"/>
      <c r="AE8" s="151"/>
      <c r="AF8" s="151"/>
      <c r="AG8" s="151"/>
      <c r="AH8" s="151"/>
      <c r="AI8" s="151"/>
      <c r="AJ8" s="151"/>
    </row>
    <row r="9" spans="1:36" ht="6.6" customHeight="1" thickBot="1">
      <c r="A9" s="2"/>
    </row>
    <row r="10" spans="1:36" ht="19.95" customHeight="1">
      <c r="A10" s="13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149" t="s">
        <v>71</v>
      </c>
      <c r="AH10" s="138"/>
      <c r="AI10" s="138"/>
      <c r="AJ10" s="139"/>
    </row>
    <row r="11" spans="1:36" ht="19.95" customHeight="1" thickBot="1">
      <c r="A11" s="136"/>
      <c r="B11" s="5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8"/>
      <c r="AG11" s="140"/>
      <c r="AH11" s="141"/>
      <c r="AI11" s="141"/>
      <c r="AJ11" s="142"/>
    </row>
    <row r="12" spans="1:36" ht="86.25" customHeight="1" thickBot="1">
      <c r="A12" s="8" t="s">
        <v>41</v>
      </c>
      <c r="B12" s="53"/>
      <c r="C12" s="49"/>
      <c r="D12" s="49"/>
      <c r="E12" s="49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1"/>
      <c r="Z12" s="51"/>
      <c r="AA12" s="50"/>
      <c r="AB12" s="50"/>
      <c r="AC12" s="52"/>
      <c r="AD12" s="52"/>
      <c r="AE12" s="52"/>
      <c r="AF12" s="52"/>
      <c r="AG12" s="9" t="s">
        <v>42</v>
      </c>
      <c r="AH12" s="10" t="s">
        <v>43</v>
      </c>
      <c r="AI12" s="10" t="s">
        <v>16</v>
      </c>
      <c r="AJ12" s="11" t="s">
        <v>17</v>
      </c>
    </row>
    <row r="13" spans="1:36" ht="21" customHeight="1">
      <c r="A13" s="12" t="s">
        <v>9</v>
      </c>
      <c r="B13" s="59"/>
      <c r="C13" s="60"/>
      <c r="D13" s="60"/>
      <c r="E13" s="60"/>
      <c r="F13" s="60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2"/>
      <c r="Z13" s="62"/>
      <c r="AA13" s="62"/>
      <c r="AB13" s="62"/>
      <c r="AC13" s="62"/>
      <c r="AD13" s="60"/>
      <c r="AE13" s="60"/>
      <c r="AF13" s="63"/>
      <c r="AG13" s="13">
        <f>COUNTIF(B13:AF13,"■")</f>
        <v>0</v>
      </c>
      <c r="AH13" s="14">
        <f>COUNTIF(B13:AF13,"○")+COUNTIF(B13:AF13,"■")</f>
        <v>0</v>
      </c>
      <c r="AI13" s="15">
        <f>COUNTIFS($B$11:$AF$11,"土",B13:AF13,"○")+COUNTIFS($B$11:$AF$11,"日",B13:AF13,"○")+COUNTIFS($B$11:$AF$11,"土",B13:AF13,"■")+COUNTIFS($B$11:$AF$11,"日",B13:AF13,"■")</f>
        <v>0</v>
      </c>
      <c r="AJ13" s="16" t="str">
        <f>IF(AI13&lt;=AG13,"○","×")</f>
        <v>○</v>
      </c>
    </row>
    <row r="14" spans="1:36" ht="21" customHeight="1" thickBot="1">
      <c r="A14" s="17" t="s">
        <v>44</v>
      </c>
      <c r="B14" s="64"/>
      <c r="C14" s="65"/>
      <c r="D14" s="65"/>
      <c r="E14" s="65"/>
      <c r="F14" s="65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5"/>
      <c r="AB14" s="65"/>
      <c r="AC14" s="65"/>
      <c r="AD14" s="65"/>
      <c r="AE14" s="65"/>
      <c r="AF14" s="67"/>
      <c r="AG14" s="18">
        <f>COUNTIF(B14:AF14,"■")</f>
        <v>0</v>
      </c>
      <c r="AH14" s="19">
        <f>COUNTIF(B14:AF14,"○")+COUNTIF(B14:AF14,"■")</f>
        <v>0</v>
      </c>
      <c r="AI14" s="20">
        <f>COUNTIFS($B$11:$AF$11,"土",B14:AF14,"○")+COUNTIFS($B$11:$AF$11,"日",B14:AF14,"○")+COUNTIFS($B$11:$AF$11,"土",B14:AF14,"■")+COUNTIFS($B$11:$AF$11,"日",B14:AF14,"■")</f>
        <v>0</v>
      </c>
      <c r="AJ14" s="21" t="str">
        <f>IF(AI14&lt;=AG14,"○","×")</f>
        <v>○</v>
      </c>
    </row>
    <row r="15" spans="1:36" s="26" customFormat="1" ht="81" customHeight="1" thickBot="1">
      <c r="A15" s="22" t="s">
        <v>45</v>
      </c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23"/>
      <c r="AH15" s="24"/>
      <c r="AI15" s="24"/>
      <c r="AJ15" s="25"/>
    </row>
    <row r="16" spans="1:36" s="26" customFormat="1" ht="7.95" customHeight="1" thickBo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8"/>
      <c r="L16" s="27"/>
      <c r="M16" s="28"/>
      <c r="N16" s="27"/>
      <c r="O16" s="27"/>
      <c r="P16" s="27"/>
      <c r="Q16" s="27"/>
      <c r="R16" s="28"/>
      <c r="S16" s="27"/>
      <c r="T16" s="27"/>
      <c r="U16" s="27"/>
      <c r="V16" s="27"/>
      <c r="W16" s="28"/>
      <c r="X16" s="28"/>
      <c r="Y16" s="28"/>
      <c r="Z16" s="27"/>
      <c r="AA16" s="27"/>
      <c r="AB16" s="27"/>
      <c r="AC16" s="29"/>
      <c r="AD16" s="28"/>
      <c r="AE16" s="27"/>
      <c r="AF16" s="27"/>
      <c r="AG16" s="30"/>
      <c r="AH16" s="30"/>
      <c r="AI16" s="30"/>
      <c r="AJ16" s="30"/>
    </row>
    <row r="17" spans="1:36" s="26" customFormat="1" ht="21" customHeight="1" thickBo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27"/>
      <c r="M17" s="28"/>
      <c r="N17" s="27"/>
      <c r="O17" s="27"/>
      <c r="P17" s="27"/>
      <c r="Q17" s="27"/>
      <c r="R17" s="28"/>
      <c r="S17" s="27"/>
      <c r="T17" s="27"/>
      <c r="U17" s="27"/>
      <c r="V17" s="76" t="s">
        <v>9</v>
      </c>
      <c r="W17" s="77" t="s">
        <v>44</v>
      </c>
      <c r="X17" s="28"/>
      <c r="Y17" s="27"/>
      <c r="Z17" s="29"/>
      <c r="AA17" s="28"/>
      <c r="AB17" s="27"/>
      <c r="AC17" s="27"/>
      <c r="AD17" s="30"/>
      <c r="AE17" s="30"/>
      <c r="AF17" s="30"/>
      <c r="AG17" s="30"/>
    </row>
    <row r="18" spans="1:36" s="26" customFormat="1" ht="21" customHeight="1" thickBot="1">
      <c r="A18" s="143" t="s">
        <v>70</v>
      </c>
      <c r="B18" s="146" t="s">
        <v>96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70"/>
      <c r="W18" s="71"/>
      <c r="Y18" s="27"/>
      <c r="AA18" s="28"/>
      <c r="AB18" s="27"/>
      <c r="AC18" s="27"/>
      <c r="AD18" s="30"/>
      <c r="AE18" s="30"/>
      <c r="AG18" s="30"/>
    </row>
    <row r="19" spans="1:36" s="26" customFormat="1" ht="21" customHeight="1" thickBot="1">
      <c r="A19" s="144"/>
      <c r="B19" s="147" t="s">
        <v>97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70"/>
      <c r="W19" s="71"/>
      <c r="Y19" s="27"/>
      <c r="Z19" s="29"/>
      <c r="AA19" s="30"/>
      <c r="AB19" s="27"/>
      <c r="AC19" s="27"/>
      <c r="AD19" s="30"/>
      <c r="AE19" s="30"/>
      <c r="AF19" s="30"/>
      <c r="AG19" s="30"/>
    </row>
    <row r="20" spans="1:36" s="26" customFormat="1" ht="21" customHeight="1" thickBot="1">
      <c r="A20" s="145"/>
      <c r="B20" s="148" t="s">
        <v>95</v>
      </c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72" t="str">
        <f>IF(V18="○","○",IF(V19="○","○","×"))</f>
        <v>×</v>
      </c>
      <c r="W20" s="11" t="str">
        <f>IF(W18="○","○",IF(W19="○","○","×"))</f>
        <v>×</v>
      </c>
      <c r="Y20" s="27"/>
      <c r="Z20" s="27"/>
      <c r="AA20" s="27"/>
      <c r="AB20" s="27"/>
      <c r="AC20" s="29"/>
      <c r="AD20" s="30"/>
      <c r="AE20" s="27"/>
      <c r="AF20" s="27"/>
      <c r="AG20" s="30"/>
      <c r="AH20" s="30"/>
      <c r="AI20" s="30"/>
      <c r="AJ20" s="30"/>
    </row>
    <row r="21" spans="1:36" ht="18.600000000000001" thickBot="1"/>
    <row r="22" spans="1:36" ht="19.95" customHeight="1">
      <c r="A22" s="135"/>
      <c r="B22" s="68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69"/>
      <c r="AG22" s="137" t="s">
        <v>40</v>
      </c>
      <c r="AH22" s="138"/>
      <c r="AI22" s="138"/>
      <c r="AJ22" s="139"/>
    </row>
    <row r="23" spans="1:36" ht="19.95" customHeight="1" thickBot="1">
      <c r="A23" s="136"/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8"/>
      <c r="AG23" s="140"/>
      <c r="AH23" s="141"/>
      <c r="AI23" s="141"/>
      <c r="AJ23" s="142"/>
    </row>
    <row r="24" spans="1:36" ht="86.25" customHeight="1" thickBot="1">
      <c r="A24" s="8" t="s">
        <v>41</v>
      </c>
      <c r="B24" s="53"/>
      <c r="C24" s="49"/>
      <c r="D24" s="49"/>
      <c r="E24" s="49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1"/>
      <c r="Z24" s="51"/>
      <c r="AA24" s="50"/>
      <c r="AB24" s="50"/>
      <c r="AC24" s="52"/>
      <c r="AD24" s="52"/>
      <c r="AE24" s="52"/>
      <c r="AF24" s="52"/>
      <c r="AG24" s="9" t="s">
        <v>42</v>
      </c>
      <c r="AH24" s="10" t="s">
        <v>43</v>
      </c>
      <c r="AI24" s="10" t="s">
        <v>16</v>
      </c>
      <c r="AJ24" s="11" t="s">
        <v>17</v>
      </c>
    </row>
    <row r="25" spans="1:36" ht="21" customHeight="1">
      <c r="A25" s="12" t="s">
        <v>9</v>
      </c>
      <c r="B25" s="59"/>
      <c r="C25" s="60"/>
      <c r="D25" s="60"/>
      <c r="E25" s="60"/>
      <c r="F25" s="60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2"/>
      <c r="Z25" s="62"/>
      <c r="AA25" s="62"/>
      <c r="AB25" s="62"/>
      <c r="AC25" s="62"/>
      <c r="AD25" s="60"/>
      <c r="AE25" s="60"/>
      <c r="AF25" s="63"/>
      <c r="AG25" s="13">
        <f>COUNTIF(B25:AF25,"■")</f>
        <v>0</v>
      </c>
      <c r="AH25" s="14">
        <f>COUNTIF(B25:AF25,"○")+COUNTIF(B25:AF25,"■")</f>
        <v>0</v>
      </c>
      <c r="AI25" s="15">
        <f>COUNTIFS($B$23:$AF$23,"土",B25:AF25,"○")+COUNTIFS($B$23:$AF$23,"日",B25:AF25,"○")+COUNTIFS($B$23:$AF$23,"土",B25:AF25,"■")+COUNTIFS($B$23:$AF$23,"日",B25:AF25,"■")</f>
        <v>0</v>
      </c>
      <c r="AJ25" s="16" t="str">
        <f>IF(AI25&lt;=AG25,"○","×")</f>
        <v>○</v>
      </c>
    </row>
    <row r="26" spans="1:36" ht="21" customHeight="1" thickBot="1">
      <c r="A26" s="17" t="s">
        <v>44</v>
      </c>
      <c r="B26" s="64"/>
      <c r="C26" s="65"/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5"/>
      <c r="AB26" s="65"/>
      <c r="AC26" s="65"/>
      <c r="AD26" s="65"/>
      <c r="AE26" s="65"/>
      <c r="AF26" s="67"/>
      <c r="AG26" s="18">
        <f>COUNTIF(B26:AF26,"■")</f>
        <v>0</v>
      </c>
      <c r="AH26" s="19">
        <f>COUNTIF(B26:AF26,"○")+COUNTIF(B26:AF26,"■")</f>
        <v>0</v>
      </c>
      <c r="AI26" s="20">
        <f>COUNTIFS($B$23:$AF$23,"土",B26:AF26,"○")+COUNTIFS($B$23:$AF$23,"日",B26:AF26,"○")+COUNTIFS($B$23:$AF$23,"土",B26:AF26,"■")+COUNTIFS($B$23:$AF$23,"日",B26:AF26,"■")</f>
        <v>0</v>
      </c>
      <c r="AJ26" s="21" t="str">
        <f>IF(AI26&lt;=AG26,"○","×")</f>
        <v>○</v>
      </c>
    </row>
    <row r="27" spans="1:36" ht="81" customHeight="1" thickBot="1">
      <c r="A27" s="22" t="s">
        <v>45</v>
      </c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23"/>
      <c r="AH27" s="24"/>
      <c r="AI27" s="24"/>
      <c r="AJ27" s="25"/>
    </row>
    <row r="28" spans="1:36" ht="7.8" customHeight="1" thickBot="1">
      <c r="A28" s="27"/>
      <c r="B28" s="27"/>
      <c r="C28" s="27"/>
      <c r="D28" s="27"/>
      <c r="E28" s="27"/>
      <c r="F28" s="27"/>
      <c r="G28" s="27"/>
      <c r="H28" s="31"/>
      <c r="I28" s="27"/>
      <c r="J28" s="27"/>
      <c r="K28" s="32"/>
      <c r="L28" s="27"/>
      <c r="M28" s="32"/>
      <c r="N28" s="27"/>
      <c r="O28" s="27"/>
      <c r="P28" s="27"/>
      <c r="Q28" s="27"/>
      <c r="R28" s="32"/>
      <c r="S28" s="27"/>
      <c r="T28" s="27"/>
      <c r="U28" s="27"/>
      <c r="V28" s="27"/>
      <c r="W28" s="32"/>
      <c r="X28" s="32"/>
      <c r="Y28" s="32"/>
      <c r="Z28" s="27"/>
      <c r="AA28" s="27"/>
      <c r="AB28" s="27"/>
      <c r="AC28" s="33"/>
      <c r="AD28" s="32"/>
      <c r="AE28" s="27"/>
      <c r="AF28" s="27"/>
      <c r="AG28" s="30"/>
      <c r="AH28" s="30"/>
      <c r="AI28" s="30"/>
      <c r="AJ28" s="30"/>
    </row>
    <row r="29" spans="1:36" s="26" customFormat="1" ht="21" customHeight="1" thickBo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8"/>
      <c r="L29" s="27"/>
      <c r="M29" s="28"/>
      <c r="N29" s="27"/>
      <c r="O29" s="27"/>
      <c r="P29" s="27"/>
      <c r="Q29" s="27"/>
      <c r="R29" s="28"/>
      <c r="S29" s="27"/>
      <c r="T29" s="27"/>
      <c r="U29" s="27"/>
      <c r="V29" s="76" t="s">
        <v>9</v>
      </c>
      <c r="W29" s="77" t="s">
        <v>44</v>
      </c>
      <c r="X29" s="28"/>
      <c r="Y29" s="27"/>
      <c r="Z29" s="29"/>
      <c r="AA29" s="28"/>
      <c r="AB29" s="27"/>
      <c r="AC29" s="27"/>
      <c r="AD29" s="30"/>
      <c r="AE29" s="30"/>
      <c r="AF29" s="30"/>
      <c r="AG29" s="30"/>
    </row>
    <row r="30" spans="1:36" s="26" customFormat="1" ht="21" customHeight="1" thickBot="1">
      <c r="A30" s="143" t="s">
        <v>70</v>
      </c>
      <c r="B30" s="146" t="s">
        <v>96</v>
      </c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70"/>
      <c r="W30" s="71"/>
      <c r="Y30" s="27"/>
      <c r="AA30" s="28"/>
      <c r="AB30" s="27"/>
      <c r="AC30" s="27"/>
      <c r="AD30" s="30"/>
      <c r="AE30" s="30"/>
      <c r="AG30" s="30"/>
    </row>
    <row r="31" spans="1:36" s="26" customFormat="1" ht="21" customHeight="1" thickBot="1">
      <c r="A31" s="144"/>
      <c r="B31" s="147" t="s">
        <v>97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70"/>
      <c r="W31" s="71"/>
      <c r="Y31" s="27"/>
      <c r="Z31" s="29"/>
      <c r="AA31" s="30"/>
      <c r="AB31" s="27"/>
      <c r="AC31" s="27"/>
      <c r="AD31" s="30"/>
      <c r="AE31" s="30"/>
      <c r="AF31" s="30"/>
      <c r="AG31" s="30"/>
    </row>
    <row r="32" spans="1:36" s="26" customFormat="1" ht="21" customHeight="1" thickBot="1">
      <c r="A32" s="145"/>
      <c r="B32" s="148" t="s">
        <v>95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72" t="str">
        <f>IF(V30="○","○",IF(V31="○","○","×"))</f>
        <v>×</v>
      </c>
      <c r="W32" s="11" t="str">
        <f>IF(W30="○","○",IF(W31="○","○","×"))</f>
        <v>×</v>
      </c>
      <c r="Y32" s="27"/>
      <c r="Z32" s="27"/>
      <c r="AA32" s="27"/>
      <c r="AB32" s="27"/>
      <c r="AC32" s="29"/>
      <c r="AD32" s="30"/>
      <c r="AE32" s="27"/>
      <c r="AF32" s="27"/>
      <c r="AG32" s="30"/>
      <c r="AH32" s="30"/>
      <c r="AI32" s="30"/>
      <c r="AJ32" s="30"/>
    </row>
    <row r="33" spans="1:36" ht="18.600000000000001" thickBot="1"/>
    <row r="34" spans="1:36" ht="19.95" customHeight="1">
      <c r="A34" s="135"/>
      <c r="B34" s="68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69"/>
      <c r="AG34" s="137" t="s">
        <v>40</v>
      </c>
      <c r="AH34" s="138"/>
      <c r="AI34" s="138"/>
      <c r="AJ34" s="139"/>
    </row>
    <row r="35" spans="1:36" ht="19.95" customHeight="1" thickBot="1">
      <c r="A35" s="136"/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8"/>
      <c r="AG35" s="140"/>
      <c r="AH35" s="141"/>
      <c r="AI35" s="141"/>
      <c r="AJ35" s="142"/>
    </row>
    <row r="36" spans="1:36" ht="86.25" customHeight="1" thickBot="1">
      <c r="A36" s="8" t="s">
        <v>41</v>
      </c>
      <c r="B36" s="53"/>
      <c r="C36" s="49"/>
      <c r="D36" s="49"/>
      <c r="E36" s="49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1"/>
      <c r="Z36" s="51"/>
      <c r="AA36" s="50"/>
      <c r="AB36" s="50"/>
      <c r="AC36" s="52"/>
      <c r="AD36" s="52"/>
      <c r="AE36" s="52"/>
      <c r="AF36" s="52"/>
      <c r="AG36" s="9" t="s">
        <v>42</v>
      </c>
      <c r="AH36" s="10" t="s">
        <v>43</v>
      </c>
      <c r="AI36" s="10" t="s">
        <v>16</v>
      </c>
      <c r="AJ36" s="11" t="s">
        <v>17</v>
      </c>
    </row>
    <row r="37" spans="1:36" ht="21" customHeight="1">
      <c r="A37" s="12" t="s">
        <v>9</v>
      </c>
      <c r="B37" s="59"/>
      <c r="C37" s="60"/>
      <c r="D37" s="60"/>
      <c r="E37" s="60"/>
      <c r="F37" s="60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0"/>
      <c r="S37" s="60"/>
      <c r="T37" s="61"/>
      <c r="U37" s="61"/>
      <c r="V37" s="61"/>
      <c r="W37" s="61"/>
      <c r="X37" s="61"/>
      <c r="Y37" s="62"/>
      <c r="Z37" s="62"/>
      <c r="AA37" s="62"/>
      <c r="AB37" s="62"/>
      <c r="AC37" s="62"/>
      <c r="AD37" s="62"/>
      <c r="AE37" s="62"/>
      <c r="AF37" s="63"/>
      <c r="AG37" s="13">
        <f>COUNTIF(B37:AF37,"■")</f>
        <v>0</v>
      </c>
      <c r="AH37" s="14">
        <f>COUNTIF(B37:AF37,"○")+COUNTIF(B37:AF37,"■")</f>
        <v>0</v>
      </c>
      <c r="AI37" s="15">
        <f>COUNTIFS($B$35:$AF$35,"土",B37:AF37,"○")+COUNTIFS($B$35:$AF$35,"日",B37:AF37,"○")+COUNTIFS($B$35:$AF$35,"土",B37:AF37,"■")+COUNTIFS($B$35:$AF$35,"日",B37:AF37,"■")</f>
        <v>0</v>
      </c>
      <c r="AJ37" s="16" t="str">
        <f>IF(AI37&lt;=AG37,"○","×")</f>
        <v>○</v>
      </c>
    </row>
    <row r="38" spans="1:36" ht="21" customHeight="1" thickBot="1">
      <c r="A38" s="17" t="s">
        <v>44</v>
      </c>
      <c r="B38" s="64"/>
      <c r="C38" s="65"/>
      <c r="D38" s="65"/>
      <c r="E38" s="65"/>
      <c r="F38" s="65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5"/>
      <c r="S38" s="65"/>
      <c r="T38" s="66"/>
      <c r="U38" s="66"/>
      <c r="V38" s="66"/>
      <c r="W38" s="66"/>
      <c r="X38" s="66"/>
      <c r="Y38" s="66"/>
      <c r="Z38" s="66"/>
      <c r="AA38" s="65"/>
      <c r="AB38" s="65"/>
      <c r="AC38" s="65"/>
      <c r="AD38" s="65"/>
      <c r="AE38" s="65"/>
      <c r="AF38" s="67"/>
      <c r="AG38" s="18">
        <f>COUNTIF(B38:AF38,"■")</f>
        <v>0</v>
      </c>
      <c r="AH38" s="19">
        <f>COUNTIF(B38:AF38,"○")+COUNTIF(B38:AF38,"■")</f>
        <v>0</v>
      </c>
      <c r="AI38" s="20">
        <f>COUNTIFS($B$35:$AF$35,"土",B38:AF38,"○")+COUNTIFS($B$35:$AF$35,"日",B38:AF38,"○")+COUNTIFS($B$35:$AF$35,"土",B38:AF38,"■")+COUNTIFS($B$35:$AF$35,"日",B38:AF38,"■")</f>
        <v>0</v>
      </c>
      <c r="AJ38" s="21" t="str">
        <f>IF(AI38&lt;=AG38,"○","×")</f>
        <v>○</v>
      </c>
    </row>
    <row r="39" spans="1:36" ht="81" customHeight="1" thickBot="1">
      <c r="A39" s="22" t="s">
        <v>45</v>
      </c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75"/>
      <c r="U39" s="50"/>
      <c r="V39" s="50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23"/>
      <c r="AH39" s="24"/>
      <c r="AI39" s="24"/>
      <c r="AJ39" s="25"/>
    </row>
    <row r="40" spans="1:36" ht="7.8" customHeight="1" thickBot="1">
      <c r="A40" s="27"/>
      <c r="B40" s="27"/>
      <c r="C40" s="27"/>
      <c r="D40" s="27"/>
      <c r="E40" s="27"/>
      <c r="F40" s="27"/>
      <c r="G40" s="27"/>
      <c r="H40" s="31"/>
      <c r="I40" s="27"/>
      <c r="J40" s="27"/>
      <c r="K40" s="32"/>
      <c r="L40" s="27"/>
      <c r="M40" s="32"/>
      <c r="N40" s="27"/>
      <c r="O40" s="27"/>
      <c r="P40" s="27"/>
      <c r="Q40" s="27"/>
      <c r="R40" s="32"/>
      <c r="S40" s="27"/>
      <c r="T40" s="27"/>
      <c r="U40" s="27"/>
      <c r="V40" s="27"/>
      <c r="W40" s="32"/>
      <c r="X40" s="32"/>
      <c r="Y40" s="32"/>
      <c r="Z40" s="27"/>
      <c r="AA40" s="27"/>
      <c r="AB40" s="27"/>
      <c r="AC40" s="33"/>
      <c r="AD40" s="32"/>
      <c r="AE40" s="27"/>
      <c r="AF40" s="27"/>
      <c r="AG40" s="30"/>
      <c r="AH40" s="30"/>
      <c r="AI40" s="30"/>
      <c r="AJ40" s="30"/>
    </row>
    <row r="41" spans="1:36" s="26" customFormat="1" ht="21" customHeight="1" thickBo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8"/>
      <c r="L41" s="27"/>
      <c r="M41" s="28"/>
      <c r="N41" s="27"/>
      <c r="O41" s="27"/>
      <c r="P41" s="27"/>
      <c r="Q41" s="27"/>
      <c r="R41" s="28"/>
      <c r="S41" s="27"/>
      <c r="T41" s="27"/>
      <c r="U41" s="27"/>
      <c r="V41" s="76" t="s">
        <v>9</v>
      </c>
      <c r="W41" s="77" t="s">
        <v>44</v>
      </c>
      <c r="X41" s="28"/>
      <c r="Y41" s="27"/>
      <c r="Z41" s="29"/>
      <c r="AA41" s="28"/>
      <c r="AB41" s="27"/>
      <c r="AC41" s="27"/>
      <c r="AD41" s="30"/>
      <c r="AE41" s="30"/>
      <c r="AF41" s="30"/>
      <c r="AG41" s="30"/>
    </row>
    <row r="42" spans="1:36" s="26" customFormat="1" ht="21" customHeight="1" thickBot="1">
      <c r="A42" s="143" t="s">
        <v>70</v>
      </c>
      <c r="B42" s="146" t="s">
        <v>96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70"/>
      <c r="W42" s="71"/>
      <c r="Y42" s="27"/>
      <c r="AA42" s="28"/>
      <c r="AB42" s="27"/>
      <c r="AC42" s="27"/>
      <c r="AD42" s="30"/>
      <c r="AE42" s="30"/>
      <c r="AG42" s="30"/>
    </row>
    <row r="43" spans="1:36" s="26" customFormat="1" ht="21" customHeight="1" thickBot="1">
      <c r="A43" s="144"/>
      <c r="B43" s="147" t="s">
        <v>97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70"/>
      <c r="W43" s="71"/>
      <c r="Y43" s="27"/>
      <c r="Z43" s="29"/>
      <c r="AA43" s="30"/>
      <c r="AB43" s="27"/>
      <c r="AC43" s="27"/>
      <c r="AD43" s="30"/>
      <c r="AE43" s="30"/>
      <c r="AF43" s="30"/>
      <c r="AG43" s="30"/>
    </row>
    <row r="44" spans="1:36" s="26" customFormat="1" ht="21" customHeight="1" thickBot="1">
      <c r="A44" s="145"/>
      <c r="B44" s="148" t="s">
        <v>95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72" t="str">
        <f>IF(V42="○","○",IF(V43="○","○","×"))</f>
        <v>×</v>
      </c>
      <c r="W44" s="11" t="str">
        <f>IF(W42="○","○",IF(W43="○","○","×"))</f>
        <v>×</v>
      </c>
      <c r="Y44" s="27"/>
      <c r="Z44" s="27"/>
      <c r="AA44" s="27"/>
      <c r="AB44" s="27"/>
      <c r="AC44" s="29"/>
      <c r="AD44" s="30"/>
      <c r="AE44" s="27"/>
      <c r="AF44" s="27"/>
      <c r="AG44" s="30"/>
      <c r="AH44" s="30"/>
      <c r="AI44" s="30"/>
      <c r="AJ44" s="30"/>
    </row>
    <row r="45" spans="1:36" ht="18.600000000000001" thickBot="1"/>
    <row r="46" spans="1:36" ht="19.95" customHeight="1">
      <c r="A46" s="135"/>
      <c r="B46" s="68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137" t="s">
        <v>40</v>
      </c>
      <c r="AH46" s="138"/>
      <c r="AI46" s="138"/>
      <c r="AJ46" s="139"/>
    </row>
    <row r="47" spans="1:36" ht="19.95" customHeight="1" thickBot="1">
      <c r="A47" s="136"/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8"/>
      <c r="AG47" s="140"/>
      <c r="AH47" s="141"/>
      <c r="AI47" s="141"/>
      <c r="AJ47" s="142"/>
    </row>
    <row r="48" spans="1:36" ht="86.25" customHeight="1" thickBot="1">
      <c r="A48" s="8" t="s">
        <v>41</v>
      </c>
      <c r="B48" s="53"/>
      <c r="C48" s="49"/>
      <c r="D48" s="49"/>
      <c r="E48" s="49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1"/>
      <c r="Z48" s="51"/>
      <c r="AA48" s="50"/>
      <c r="AB48" s="50"/>
      <c r="AC48" s="52"/>
      <c r="AD48" s="52"/>
      <c r="AE48" s="52"/>
      <c r="AF48" s="52"/>
      <c r="AG48" s="9" t="s">
        <v>42</v>
      </c>
      <c r="AH48" s="10" t="s">
        <v>43</v>
      </c>
      <c r="AI48" s="10" t="s">
        <v>16</v>
      </c>
      <c r="AJ48" s="11" t="s">
        <v>17</v>
      </c>
    </row>
    <row r="49" spans="1:36" ht="21" customHeight="1">
      <c r="A49" s="12" t="s">
        <v>9</v>
      </c>
      <c r="B49" s="59"/>
      <c r="C49" s="60"/>
      <c r="D49" s="60"/>
      <c r="E49" s="60"/>
      <c r="F49" s="60"/>
      <c r="G49" s="60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2"/>
      <c r="Z49" s="62"/>
      <c r="AA49" s="62"/>
      <c r="AB49" s="62"/>
      <c r="AC49" s="62"/>
      <c r="AD49" s="60"/>
      <c r="AE49" s="60"/>
      <c r="AF49" s="63"/>
      <c r="AG49" s="13">
        <f>COUNTIF(B49:AF49,"■")</f>
        <v>0</v>
      </c>
      <c r="AH49" s="14">
        <f>COUNTIF(B49:AF49,"○")+COUNTIF(B49:AF49,"■")</f>
        <v>0</v>
      </c>
      <c r="AI49" s="15">
        <f>COUNTIFS($B$47:$AF$47,"土",B49:AF49,"○")+COUNTIFS($B$47:$AF$47,"日",B49:AF49,"○")+COUNTIFS($B$47:$AF$47,"土",B49:AF49,"■")+COUNTIFS($B$47:$AF$47,"日",B49:AF49,"■")</f>
        <v>0</v>
      </c>
      <c r="AJ49" s="16" t="str">
        <f>IF(AI49&lt;=AG49,"○","×")</f>
        <v>○</v>
      </c>
    </row>
    <row r="50" spans="1:36" ht="21" customHeight="1" thickBot="1">
      <c r="A50" s="17" t="s">
        <v>44</v>
      </c>
      <c r="B50" s="64"/>
      <c r="C50" s="65"/>
      <c r="D50" s="65"/>
      <c r="E50" s="65"/>
      <c r="F50" s="65"/>
      <c r="G50" s="65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5"/>
      <c r="AB50" s="65"/>
      <c r="AC50" s="65"/>
      <c r="AD50" s="65"/>
      <c r="AE50" s="65"/>
      <c r="AF50" s="67"/>
      <c r="AG50" s="18">
        <f>COUNTIF(B50:AF50,"■")</f>
        <v>0</v>
      </c>
      <c r="AH50" s="19">
        <f>COUNTIF(B50:AF50,"○")+COUNTIF(B50:AF50,"■")</f>
        <v>0</v>
      </c>
      <c r="AI50" s="20">
        <f>COUNTIFS($B$47:$AF$47,"土",B50:AF50,"○")+COUNTIFS($B$47:$AF$47,"日",B50:AF50,"○")+COUNTIFS($B$47:$AF$47,"土",B50:AF50,"■")+COUNTIFS($B$47:$AF$47,"日",B50:AF50,"■")</f>
        <v>0</v>
      </c>
      <c r="AJ50" s="21" t="str">
        <f>IF(AI50&lt;=AG50,"○","×")</f>
        <v>○</v>
      </c>
    </row>
    <row r="51" spans="1:36" ht="81" customHeight="1" thickBot="1">
      <c r="A51" s="22" t="s">
        <v>45</v>
      </c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23"/>
      <c r="AH51" s="24"/>
      <c r="AI51" s="24"/>
      <c r="AJ51" s="25"/>
    </row>
    <row r="52" spans="1:36" ht="7.8" customHeight="1" thickBot="1">
      <c r="A52" s="27"/>
      <c r="B52" s="27"/>
      <c r="C52" s="27"/>
      <c r="D52" s="27"/>
      <c r="E52" s="27"/>
      <c r="F52" s="27"/>
      <c r="G52" s="27"/>
      <c r="H52" s="31"/>
      <c r="I52" s="27"/>
      <c r="J52" s="27"/>
      <c r="K52" s="32"/>
      <c r="L52" s="27"/>
      <c r="M52" s="32"/>
      <c r="N52" s="27"/>
      <c r="O52" s="27"/>
      <c r="P52" s="27"/>
      <c r="Q52" s="27"/>
      <c r="R52" s="32"/>
      <c r="S52" s="27"/>
      <c r="T52" s="27"/>
      <c r="U52" s="27"/>
      <c r="V52" s="27"/>
      <c r="W52" s="32"/>
      <c r="X52" s="32"/>
      <c r="Y52" s="32"/>
      <c r="Z52" s="27"/>
      <c r="AA52" s="27"/>
      <c r="AB52" s="27"/>
      <c r="AC52" s="33"/>
      <c r="AD52" s="32"/>
      <c r="AE52" s="27"/>
      <c r="AF52" s="27"/>
      <c r="AG52" s="30"/>
      <c r="AH52" s="30"/>
      <c r="AI52" s="30"/>
      <c r="AJ52" s="30"/>
    </row>
    <row r="53" spans="1:36" s="26" customFormat="1" ht="21" customHeight="1" thickBo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8"/>
      <c r="L53" s="27"/>
      <c r="M53" s="28"/>
      <c r="N53" s="27"/>
      <c r="O53" s="27"/>
      <c r="P53" s="27"/>
      <c r="Q53" s="27"/>
      <c r="R53" s="28"/>
      <c r="S53" s="27"/>
      <c r="T53" s="27"/>
      <c r="U53" s="27"/>
      <c r="V53" s="76" t="s">
        <v>9</v>
      </c>
      <c r="W53" s="77" t="s">
        <v>44</v>
      </c>
      <c r="X53" s="28"/>
      <c r="Y53" s="27"/>
      <c r="Z53" s="29"/>
      <c r="AA53" s="28"/>
      <c r="AB53" s="27"/>
      <c r="AC53" s="27"/>
      <c r="AD53" s="30"/>
      <c r="AE53" s="30"/>
      <c r="AF53" s="30"/>
      <c r="AG53" s="30"/>
    </row>
    <row r="54" spans="1:36" s="26" customFormat="1" ht="21" customHeight="1" thickBot="1">
      <c r="A54" s="143" t="s">
        <v>70</v>
      </c>
      <c r="B54" s="146" t="s">
        <v>96</v>
      </c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70"/>
      <c r="W54" s="71"/>
      <c r="Y54" s="27"/>
      <c r="AA54" s="28"/>
      <c r="AB54" s="27"/>
      <c r="AC54" s="27"/>
      <c r="AD54" s="30"/>
      <c r="AE54" s="30"/>
      <c r="AG54" s="30"/>
    </row>
    <row r="55" spans="1:36" s="26" customFormat="1" ht="21" customHeight="1" thickBot="1">
      <c r="A55" s="144"/>
      <c r="B55" s="147" t="s">
        <v>97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70"/>
      <c r="W55" s="71"/>
      <c r="Y55" s="27"/>
      <c r="Z55" s="29"/>
      <c r="AA55" s="30"/>
      <c r="AB55" s="27"/>
      <c r="AC55" s="27"/>
      <c r="AD55" s="30"/>
      <c r="AE55" s="30"/>
      <c r="AF55" s="30"/>
      <c r="AG55" s="30"/>
    </row>
    <row r="56" spans="1:36" s="26" customFormat="1" ht="21" customHeight="1" thickBot="1">
      <c r="A56" s="145"/>
      <c r="B56" s="148" t="s">
        <v>95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72" t="str">
        <f>IF(V54="○","○",IF(V55="○","○","×"))</f>
        <v>×</v>
      </c>
      <c r="W56" s="11" t="str">
        <f>IF(W54="○","○",IF(W55="○","○","×"))</f>
        <v>×</v>
      </c>
      <c r="Y56" s="27"/>
      <c r="Z56" s="27"/>
      <c r="AA56" s="27"/>
      <c r="AB56" s="27"/>
      <c r="AC56" s="29"/>
      <c r="AD56" s="30"/>
      <c r="AE56" s="27"/>
      <c r="AF56" s="27"/>
      <c r="AG56" s="30"/>
      <c r="AH56" s="30"/>
      <c r="AI56" s="30"/>
      <c r="AJ56" s="30"/>
    </row>
    <row r="57" spans="1:36" ht="18.600000000000001" thickBot="1"/>
    <row r="58" spans="1:36" ht="19.95" customHeight="1">
      <c r="A58" s="135"/>
      <c r="B58" s="68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69"/>
      <c r="AG58" s="137" t="s">
        <v>40</v>
      </c>
      <c r="AH58" s="138"/>
      <c r="AI58" s="138"/>
      <c r="AJ58" s="139"/>
    </row>
    <row r="59" spans="1:36" ht="19.95" customHeight="1" thickBot="1">
      <c r="A59" s="136"/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8"/>
      <c r="AG59" s="140"/>
      <c r="AH59" s="141"/>
      <c r="AI59" s="141"/>
      <c r="AJ59" s="142"/>
    </row>
    <row r="60" spans="1:36" ht="86.25" customHeight="1" thickBot="1">
      <c r="A60" s="8" t="s">
        <v>41</v>
      </c>
      <c r="B60" s="53"/>
      <c r="C60" s="49"/>
      <c r="D60" s="49"/>
      <c r="E60" s="49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1"/>
      <c r="Z60" s="51"/>
      <c r="AA60" s="50"/>
      <c r="AB60" s="50"/>
      <c r="AC60" s="52"/>
      <c r="AD60" s="50"/>
      <c r="AE60" s="50"/>
      <c r="AF60" s="73"/>
      <c r="AG60" s="9" t="s">
        <v>42</v>
      </c>
      <c r="AH60" s="10" t="s">
        <v>43</v>
      </c>
      <c r="AI60" s="10" t="s">
        <v>16</v>
      </c>
      <c r="AJ60" s="11" t="s">
        <v>17</v>
      </c>
    </row>
    <row r="61" spans="1:36" ht="21" customHeight="1">
      <c r="A61" s="12" t="s">
        <v>9</v>
      </c>
      <c r="B61" s="59"/>
      <c r="C61" s="60"/>
      <c r="D61" s="60"/>
      <c r="E61" s="60"/>
      <c r="F61" s="60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2"/>
      <c r="Z61" s="62"/>
      <c r="AA61" s="62"/>
      <c r="AB61" s="62"/>
      <c r="AC61" s="62"/>
      <c r="AD61" s="60"/>
      <c r="AE61" s="60"/>
      <c r="AF61" s="63"/>
      <c r="AG61" s="13">
        <f>COUNTIF(B61:AF61,"■")</f>
        <v>0</v>
      </c>
      <c r="AH61" s="14">
        <f>COUNTIF(B61:AF61,"○")+COUNTIF(B61:AF61,"■")</f>
        <v>0</v>
      </c>
      <c r="AI61" s="15">
        <f>COUNTIFS($B$59:$AF$59,"土",B61:AF61,"○")+COUNTIFS($B$59:$AF$59,"日",B61:AF61,"○")+COUNTIFS($B$59:$AF$59,"土",B61:AF61,"■")+COUNTIFS($B$59:$AF$59,"日",B61:AF61,"■")</f>
        <v>0</v>
      </c>
      <c r="AJ61" s="16" t="str">
        <f>IF(AI61&lt;=AG61,"○","×")</f>
        <v>○</v>
      </c>
    </row>
    <row r="62" spans="1:36" ht="21" customHeight="1" thickBot="1">
      <c r="A62" s="17" t="s">
        <v>44</v>
      </c>
      <c r="B62" s="64"/>
      <c r="C62" s="65"/>
      <c r="D62" s="65"/>
      <c r="E62" s="65"/>
      <c r="F62" s="65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5"/>
      <c r="AB62" s="65"/>
      <c r="AC62" s="65"/>
      <c r="AD62" s="65"/>
      <c r="AE62" s="65"/>
      <c r="AF62" s="67"/>
      <c r="AG62" s="18">
        <f>COUNTIF(B62:AF62,"■")</f>
        <v>0</v>
      </c>
      <c r="AH62" s="19">
        <f>COUNTIF(B62:AF62,"○")+COUNTIF(B62:AF62,"■")</f>
        <v>0</v>
      </c>
      <c r="AI62" s="20">
        <f>COUNTIFS($B$47:$AF$47,"土",B62:AF62,"○")+COUNTIFS($B$47:$AF$47,"日",B62:AF62,"○")+COUNTIFS($B$47:$AF$47,"土",B62:AF62,"■")+COUNTIFS($B$47:$AF$47,"日",B62:AF62,"■")</f>
        <v>0</v>
      </c>
      <c r="AJ62" s="21" t="str">
        <f>IF(AI62&lt;=AG62,"○","×")</f>
        <v>○</v>
      </c>
    </row>
    <row r="63" spans="1:36" ht="81" customHeight="1" thickBot="1">
      <c r="A63" s="22" t="s">
        <v>45</v>
      </c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54"/>
      <c r="AH63" s="24"/>
      <c r="AI63" s="24"/>
      <c r="AJ63" s="25"/>
    </row>
    <row r="64" spans="1:36" ht="7.8" customHeight="1" thickBot="1">
      <c r="A64" s="27"/>
      <c r="B64" s="27"/>
      <c r="C64" s="27"/>
      <c r="D64" s="27"/>
      <c r="E64" s="27"/>
      <c r="F64" s="27"/>
      <c r="G64" s="27"/>
      <c r="H64" s="31"/>
      <c r="I64" s="27"/>
      <c r="J64" s="27"/>
      <c r="K64" s="32"/>
      <c r="L64" s="27"/>
      <c r="M64" s="32"/>
      <c r="N64" s="27"/>
      <c r="O64" s="27"/>
      <c r="P64" s="27"/>
      <c r="Q64" s="27"/>
      <c r="R64" s="32"/>
      <c r="S64" s="27"/>
      <c r="T64" s="27"/>
      <c r="U64" s="27"/>
      <c r="V64" s="27"/>
      <c r="W64" s="32"/>
      <c r="X64" s="32"/>
      <c r="Y64" s="32"/>
      <c r="Z64" s="27"/>
      <c r="AA64" s="27"/>
      <c r="AB64" s="27"/>
      <c r="AC64" s="33"/>
      <c r="AD64" s="32"/>
      <c r="AE64" s="27"/>
      <c r="AF64" s="27"/>
      <c r="AG64" s="30"/>
      <c r="AH64" s="30"/>
      <c r="AI64" s="30"/>
      <c r="AJ64" s="30"/>
    </row>
    <row r="65" spans="1:36" s="26" customFormat="1" ht="21" customHeight="1" thickBo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8"/>
      <c r="L65" s="27"/>
      <c r="M65" s="28"/>
      <c r="N65" s="27"/>
      <c r="O65" s="27"/>
      <c r="P65" s="27"/>
      <c r="Q65" s="27"/>
      <c r="R65" s="28"/>
      <c r="S65" s="27"/>
      <c r="T65" s="27"/>
      <c r="U65" s="27"/>
      <c r="V65" s="76" t="s">
        <v>9</v>
      </c>
      <c r="W65" s="77" t="s">
        <v>44</v>
      </c>
      <c r="X65" s="28"/>
      <c r="Y65" s="27"/>
      <c r="Z65" s="29"/>
      <c r="AA65" s="28"/>
      <c r="AB65" s="27"/>
      <c r="AC65" s="27"/>
      <c r="AD65" s="30"/>
      <c r="AE65" s="30"/>
      <c r="AF65" s="30"/>
      <c r="AG65" s="30"/>
    </row>
    <row r="66" spans="1:36" s="26" customFormat="1" ht="21" customHeight="1" thickBot="1">
      <c r="A66" s="143" t="s">
        <v>70</v>
      </c>
      <c r="B66" s="146" t="s">
        <v>96</v>
      </c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70"/>
      <c r="W66" s="71"/>
      <c r="Y66" s="27"/>
      <c r="AA66" s="28"/>
      <c r="AB66" s="27"/>
      <c r="AC66" s="27"/>
      <c r="AD66" s="30"/>
      <c r="AE66" s="30"/>
      <c r="AG66" s="30"/>
    </row>
    <row r="67" spans="1:36" s="26" customFormat="1" ht="21" customHeight="1" thickBot="1">
      <c r="A67" s="144"/>
      <c r="B67" s="147" t="s">
        <v>97</v>
      </c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70"/>
      <c r="W67" s="71"/>
      <c r="Y67" s="27"/>
      <c r="Z67" s="29"/>
      <c r="AA67" s="30"/>
      <c r="AB67" s="27"/>
      <c r="AC67" s="27"/>
      <c r="AD67" s="30"/>
      <c r="AE67" s="30"/>
      <c r="AF67" s="30"/>
      <c r="AG67" s="30"/>
    </row>
    <row r="68" spans="1:36" s="26" customFormat="1" ht="21" customHeight="1" thickBot="1">
      <c r="A68" s="145"/>
      <c r="B68" s="148" t="s">
        <v>95</v>
      </c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72" t="str">
        <f>IF(V66="○","○",IF(V67="○","○","×"))</f>
        <v>×</v>
      </c>
      <c r="W68" s="11" t="str">
        <f>IF(W66="○","○",IF(W67="○","○","×"))</f>
        <v>×</v>
      </c>
      <c r="Y68" s="27"/>
      <c r="Z68" s="27"/>
      <c r="AA68" s="27"/>
      <c r="AB68" s="27"/>
      <c r="AC68" s="29"/>
      <c r="AD68" s="30"/>
      <c r="AE68" s="27"/>
      <c r="AF68" s="27"/>
      <c r="AG68" s="30"/>
      <c r="AH68" s="30"/>
      <c r="AI68" s="30"/>
      <c r="AJ68" s="30"/>
    </row>
    <row r="69" spans="1:36" ht="18.600000000000001" thickBot="1"/>
    <row r="70" spans="1:36" ht="19.95" customHeight="1">
      <c r="A70" s="135"/>
      <c r="B70" s="68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69"/>
      <c r="AG70" s="137" t="s">
        <v>40</v>
      </c>
      <c r="AH70" s="138"/>
      <c r="AI70" s="138"/>
      <c r="AJ70" s="139"/>
    </row>
    <row r="71" spans="1:36" ht="19.95" customHeight="1" thickBot="1">
      <c r="A71" s="136"/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140"/>
      <c r="AH71" s="141"/>
      <c r="AI71" s="141"/>
      <c r="AJ71" s="142"/>
    </row>
    <row r="72" spans="1:36" ht="86.25" customHeight="1" thickBot="1">
      <c r="A72" s="8" t="s">
        <v>41</v>
      </c>
      <c r="B72" s="74"/>
      <c r="C72" s="50"/>
      <c r="D72" s="50"/>
      <c r="E72" s="49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49"/>
      <c r="AF72" s="86"/>
      <c r="AG72" s="9" t="s">
        <v>42</v>
      </c>
      <c r="AH72" s="10" t="s">
        <v>43</v>
      </c>
      <c r="AI72" s="10" t="s">
        <v>16</v>
      </c>
      <c r="AJ72" s="11" t="s">
        <v>17</v>
      </c>
    </row>
    <row r="73" spans="1:36" ht="21" customHeight="1">
      <c r="A73" s="12" t="s">
        <v>9</v>
      </c>
      <c r="B73" s="59"/>
      <c r="C73" s="60"/>
      <c r="D73" s="60"/>
      <c r="E73" s="60"/>
      <c r="F73" s="60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2"/>
      <c r="Z73" s="62"/>
      <c r="AA73" s="62"/>
      <c r="AB73" s="62"/>
      <c r="AC73" s="62"/>
      <c r="AD73" s="60"/>
      <c r="AE73" s="60"/>
      <c r="AF73" s="63"/>
      <c r="AG73" s="13">
        <f>COUNTIF(B73:AF73,"■")</f>
        <v>0</v>
      </c>
      <c r="AH73" s="14">
        <f>COUNTIF(B73:AF73,"○")+COUNTIF(B73:AF73,"■")</f>
        <v>0</v>
      </c>
      <c r="AI73" s="15">
        <f>COUNTIFS($B$71:$AF$71,"土",B73:AF73,"○")+COUNTIFS($B$71:$AF$71,"日",B73:AF73,"○")+COUNTIFS($B$71:$AF$71,"土",B73:AF73,"■")+COUNTIFS($B$71:$AF$71,"日",B73:AF73,"■")</f>
        <v>0</v>
      </c>
      <c r="AJ73" s="16" t="str">
        <f>IF(AI73&lt;=AG73,"○","×")</f>
        <v>○</v>
      </c>
    </row>
    <row r="74" spans="1:36" ht="21" customHeight="1" thickBot="1">
      <c r="A74" s="17" t="s">
        <v>44</v>
      </c>
      <c r="B74" s="64"/>
      <c r="C74" s="65"/>
      <c r="D74" s="65"/>
      <c r="E74" s="65"/>
      <c r="F74" s="65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5"/>
      <c r="AB74" s="65"/>
      <c r="AC74" s="65"/>
      <c r="AD74" s="65"/>
      <c r="AE74" s="65"/>
      <c r="AF74" s="67"/>
      <c r="AG74" s="18">
        <f>COUNTIF(B74:AF74,"■")</f>
        <v>0</v>
      </c>
      <c r="AH74" s="19">
        <f>COUNTIF(B74:AF74,"○")+COUNTIF(B74:AF74,"■")</f>
        <v>0</v>
      </c>
      <c r="AI74" s="20">
        <f>COUNTIFS($B$47:$AF$47,"土",B74:AF74,"○")+COUNTIFS($B$47:$AF$47,"日",B74:AF74,"○")+COUNTIFS($B$47:$AF$47,"土",B74:AF74,"■")+COUNTIFS($B$47:$AF$47,"日",B74:AF74,"■")</f>
        <v>0</v>
      </c>
      <c r="AJ74" s="21" t="str">
        <f>IF(AI74&lt;=AG74,"○","×")</f>
        <v>○</v>
      </c>
    </row>
    <row r="75" spans="1:36" ht="81" customHeight="1" thickBot="1">
      <c r="A75" s="22" t="s">
        <v>45</v>
      </c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23"/>
      <c r="AH75" s="24"/>
      <c r="AI75" s="24"/>
      <c r="AJ75" s="25"/>
    </row>
    <row r="76" spans="1:36" ht="7.8" customHeight="1" thickBot="1">
      <c r="A76" s="27"/>
      <c r="B76" s="27"/>
      <c r="C76" s="27"/>
      <c r="D76" s="27"/>
      <c r="E76" s="27"/>
      <c r="F76" s="27"/>
      <c r="G76" s="27"/>
      <c r="H76" s="31"/>
      <c r="I76" s="27"/>
      <c r="J76" s="27"/>
      <c r="K76" s="32"/>
      <c r="L76" s="27"/>
      <c r="M76" s="32"/>
      <c r="N76" s="27"/>
      <c r="O76" s="27"/>
      <c r="P76" s="27"/>
      <c r="Q76" s="27"/>
      <c r="R76" s="32"/>
      <c r="S76" s="27"/>
      <c r="T76" s="27"/>
      <c r="U76" s="27"/>
      <c r="V76" s="27"/>
      <c r="W76" s="32"/>
      <c r="X76" s="32"/>
      <c r="Y76" s="32"/>
      <c r="Z76" s="27"/>
      <c r="AA76" s="27"/>
      <c r="AB76" s="27"/>
      <c r="AC76" s="33"/>
      <c r="AD76" s="32"/>
      <c r="AE76" s="27"/>
      <c r="AF76" s="27"/>
      <c r="AG76" s="30"/>
      <c r="AH76" s="30"/>
      <c r="AI76" s="30"/>
      <c r="AJ76" s="30"/>
    </row>
    <row r="77" spans="1:36" s="26" customFormat="1" ht="21" customHeight="1" thickBo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8"/>
      <c r="L77" s="27"/>
      <c r="M77" s="28"/>
      <c r="N77" s="27"/>
      <c r="O77" s="27"/>
      <c r="P77" s="27"/>
      <c r="Q77" s="27"/>
      <c r="R77" s="28"/>
      <c r="S77" s="27"/>
      <c r="T77" s="27"/>
      <c r="U77" s="27"/>
      <c r="V77" s="76" t="s">
        <v>9</v>
      </c>
      <c r="W77" s="77" t="s">
        <v>44</v>
      </c>
      <c r="X77" s="28"/>
      <c r="Y77" s="27"/>
      <c r="Z77" s="29"/>
      <c r="AA77" s="28"/>
      <c r="AB77" s="27"/>
      <c r="AC77" s="27"/>
      <c r="AD77" s="30"/>
      <c r="AE77" s="30"/>
      <c r="AF77" s="30"/>
      <c r="AG77" s="30"/>
    </row>
    <row r="78" spans="1:36" s="26" customFormat="1" ht="21" customHeight="1" thickBot="1">
      <c r="A78" s="143" t="s">
        <v>70</v>
      </c>
      <c r="B78" s="146" t="s">
        <v>96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70"/>
      <c r="W78" s="71"/>
      <c r="Y78" s="27"/>
      <c r="AA78" s="28"/>
      <c r="AB78" s="27"/>
      <c r="AC78" s="27"/>
      <c r="AD78" s="30"/>
      <c r="AE78" s="30"/>
      <c r="AG78" s="30"/>
    </row>
    <row r="79" spans="1:36" s="26" customFormat="1" ht="21" customHeight="1" thickBot="1">
      <c r="A79" s="144"/>
      <c r="B79" s="147" t="s">
        <v>97</v>
      </c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70"/>
      <c r="W79" s="71"/>
      <c r="Y79" s="27"/>
      <c r="Z79" s="29"/>
      <c r="AA79" s="30"/>
      <c r="AB79" s="27"/>
      <c r="AC79" s="27"/>
      <c r="AD79" s="30"/>
      <c r="AE79" s="30"/>
      <c r="AF79" s="30"/>
      <c r="AG79" s="30"/>
    </row>
    <row r="80" spans="1:36" s="26" customFormat="1" ht="21" customHeight="1" thickBot="1">
      <c r="A80" s="145"/>
      <c r="B80" s="148" t="s">
        <v>95</v>
      </c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72" t="str">
        <f>IF(V78="○","○",IF(V79="○","○","×"))</f>
        <v>×</v>
      </c>
      <c r="W80" s="11" t="str">
        <f>IF(W78="○","○",IF(W79="○","○","×"))</f>
        <v>×</v>
      </c>
      <c r="Y80" s="27"/>
      <c r="Z80" s="27"/>
      <c r="AA80" s="27"/>
      <c r="AB80" s="27"/>
      <c r="AC80" s="29"/>
      <c r="AD80" s="30"/>
      <c r="AE80" s="27"/>
      <c r="AF80" s="27"/>
      <c r="AG80" s="30"/>
      <c r="AH80" s="30"/>
      <c r="AI80" s="30"/>
      <c r="AJ80" s="30"/>
    </row>
    <row r="81" spans="1:36" ht="18.600000000000001" thickBot="1"/>
    <row r="82" spans="1:36" ht="19.95" customHeight="1">
      <c r="A82" s="13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149" t="s">
        <v>71</v>
      </c>
      <c r="AH82" s="138"/>
      <c r="AI82" s="138"/>
      <c r="AJ82" s="139"/>
    </row>
    <row r="83" spans="1:36" ht="19.95" customHeight="1" thickBot="1">
      <c r="A83" s="136"/>
      <c r="B83" s="56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140"/>
      <c r="AH83" s="141"/>
      <c r="AI83" s="141"/>
      <c r="AJ83" s="142"/>
    </row>
    <row r="84" spans="1:36" ht="86.25" customHeight="1" thickBot="1">
      <c r="A84" s="8" t="s">
        <v>41</v>
      </c>
      <c r="B84" s="53"/>
      <c r="C84" s="49"/>
      <c r="D84" s="49"/>
      <c r="E84" s="49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1"/>
      <c r="Z84" s="51"/>
      <c r="AA84" s="50"/>
      <c r="AB84" s="50"/>
      <c r="AC84" s="52"/>
      <c r="AD84" s="52"/>
      <c r="AE84" s="52"/>
      <c r="AF84" s="52"/>
      <c r="AG84" s="9" t="s">
        <v>42</v>
      </c>
      <c r="AH84" s="10" t="s">
        <v>43</v>
      </c>
      <c r="AI84" s="10" t="s">
        <v>16</v>
      </c>
      <c r="AJ84" s="11" t="s">
        <v>17</v>
      </c>
    </row>
    <row r="85" spans="1:36" ht="21" customHeight="1">
      <c r="A85" s="12" t="s">
        <v>9</v>
      </c>
      <c r="B85" s="59"/>
      <c r="C85" s="60"/>
      <c r="D85" s="60"/>
      <c r="E85" s="60"/>
      <c r="F85" s="60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2"/>
      <c r="Z85" s="62"/>
      <c r="AA85" s="62"/>
      <c r="AB85" s="62"/>
      <c r="AC85" s="62"/>
      <c r="AD85" s="60"/>
      <c r="AE85" s="60"/>
      <c r="AF85" s="63"/>
      <c r="AG85" s="13">
        <f>COUNTIF(B85:AF85,"■")</f>
        <v>0</v>
      </c>
      <c r="AH85" s="14">
        <f>COUNTIF(B85:AF85,"○")+COUNTIF(B85:AF85,"■")</f>
        <v>0</v>
      </c>
      <c r="AI85" s="15">
        <f>COUNTIFS($B$83:$AF$83,"土",B85:AF85,"○")+COUNTIFS($B$83:$AF$83,"日",B85:AF85,"○")+COUNTIFS($B$83:$AF$83,"土",B85:AF85,"■")+COUNTIFS($B$83:$AF$83,"日",B85:AF85,"■")</f>
        <v>0</v>
      </c>
      <c r="AJ85" s="16" t="str">
        <f>IF(AI85&lt;=AG85,"○","×")</f>
        <v>○</v>
      </c>
    </row>
    <row r="86" spans="1:36" ht="21" customHeight="1" thickBot="1">
      <c r="A86" s="17" t="s">
        <v>44</v>
      </c>
      <c r="B86" s="64"/>
      <c r="C86" s="65"/>
      <c r="D86" s="65"/>
      <c r="E86" s="65"/>
      <c r="F86" s="65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5"/>
      <c r="AB86" s="65"/>
      <c r="AC86" s="65"/>
      <c r="AD86" s="65"/>
      <c r="AE86" s="65"/>
      <c r="AF86" s="67"/>
      <c r="AG86" s="18">
        <f>COUNTIF(B86:AF86,"■")</f>
        <v>0</v>
      </c>
      <c r="AH86" s="19">
        <f>COUNTIF(B86:AF86,"○")+COUNTIF(B86:AF86,"■")</f>
        <v>0</v>
      </c>
      <c r="AI86" s="20">
        <f>COUNTIFS($B$83:$AF$83,"土",B86:AF86,"○")+COUNTIFS($B$83:$AF$83,"日",B86:AF86,"○")+COUNTIFS($B$83:$AF$83,"土",B86:AF86,"■")+COUNTIFS($B$83:$AF$83,"日",B86:AF86,"■")</f>
        <v>0</v>
      </c>
      <c r="AJ86" s="21" t="str">
        <f>IF(AI86&lt;=AG86,"○","×")</f>
        <v>○</v>
      </c>
    </row>
    <row r="87" spans="1:36" s="26" customFormat="1" ht="81" customHeight="1" thickBot="1">
      <c r="A87" s="22" t="s">
        <v>45</v>
      </c>
      <c r="B87" s="48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23"/>
      <c r="AH87" s="24"/>
      <c r="AI87" s="24"/>
      <c r="AJ87" s="25"/>
    </row>
    <row r="88" spans="1:36" s="26" customFormat="1" ht="7.95" customHeight="1" thickBo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8"/>
      <c r="L88" s="27"/>
      <c r="M88" s="28"/>
      <c r="N88" s="27"/>
      <c r="O88" s="27"/>
      <c r="P88" s="27"/>
      <c r="Q88" s="27"/>
      <c r="R88" s="28"/>
      <c r="S88" s="27"/>
      <c r="T88" s="27"/>
      <c r="U88" s="27"/>
      <c r="V88" s="27"/>
      <c r="W88" s="28"/>
      <c r="X88" s="28"/>
      <c r="Y88" s="28"/>
      <c r="Z88" s="27"/>
      <c r="AA88" s="27"/>
      <c r="AB88" s="27"/>
      <c r="AC88" s="29"/>
      <c r="AD88" s="28"/>
      <c r="AE88" s="27"/>
      <c r="AF88" s="27"/>
      <c r="AG88" s="30"/>
      <c r="AH88" s="30"/>
      <c r="AI88" s="30"/>
      <c r="AJ88" s="30"/>
    </row>
    <row r="89" spans="1:36" s="26" customFormat="1" ht="21" customHeight="1" thickBo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8"/>
      <c r="L89" s="27"/>
      <c r="M89" s="28"/>
      <c r="N89" s="27"/>
      <c r="O89" s="27"/>
      <c r="P89" s="27"/>
      <c r="Q89" s="27"/>
      <c r="R89" s="28"/>
      <c r="S89" s="27"/>
      <c r="T89" s="27"/>
      <c r="U89" s="27"/>
      <c r="V89" s="76" t="s">
        <v>9</v>
      </c>
      <c r="W89" s="77" t="s">
        <v>44</v>
      </c>
      <c r="X89" s="28"/>
      <c r="Y89" s="27"/>
      <c r="Z89" s="29"/>
      <c r="AA89" s="28"/>
      <c r="AB89" s="27"/>
      <c r="AC89" s="27"/>
      <c r="AD89" s="30"/>
      <c r="AE89" s="30"/>
      <c r="AF89" s="30"/>
      <c r="AG89" s="30"/>
    </row>
    <row r="90" spans="1:36" s="26" customFormat="1" ht="21" customHeight="1" thickBot="1">
      <c r="A90" s="143" t="s">
        <v>70</v>
      </c>
      <c r="B90" s="146" t="s">
        <v>96</v>
      </c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70"/>
      <c r="W90" s="71"/>
      <c r="Y90" s="27"/>
      <c r="AA90" s="28"/>
      <c r="AB90" s="27"/>
      <c r="AC90" s="27"/>
      <c r="AD90" s="30"/>
      <c r="AE90" s="30"/>
      <c r="AG90" s="30"/>
    </row>
    <row r="91" spans="1:36" s="26" customFormat="1" ht="21" customHeight="1" thickBot="1">
      <c r="A91" s="144"/>
      <c r="B91" s="147" t="s">
        <v>97</v>
      </c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70"/>
      <c r="W91" s="71"/>
      <c r="Y91" s="27"/>
      <c r="Z91" s="29"/>
      <c r="AA91" s="30"/>
      <c r="AB91" s="27"/>
      <c r="AC91" s="27"/>
      <c r="AD91" s="30"/>
      <c r="AE91" s="30"/>
      <c r="AF91" s="30"/>
      <c r="AG91" s="30"/>
    </row>
    <row r="92" spans="1:36" s="26" customFormat="1" ht="21" customHeight="1" thickBot="1">
      <c r="A92" s="145"/>
      <c r="B92" s="148" t="s">
        <v>95</v>
      </c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72" t="str">
        <f>IF(V90="○","○",IF(V91="○","○","×"))</f>
        <v>×</v>
      </c>
      <c r="W92" s="11" t="str">
        <f>IF(W90="○","○",IF(W91="○","○","×"))</f>
        <v>×</v>
      </c>
      <c r="Y92" s="27"/>
      <c r="Z92" s="27"/>
      <c r="AA92" s="27"/>
      <c r="AB92" s="27"/>
      <c r="AC92" s="29"/>
      <c r="AD92" s="30"/>
      <c r="AE92" s="27"/>
      <c r="AF92" s="27"/>
      <c r="AG92" s="30"/>
      <c r="AH92" s="30"/>
      <c r="AI92" s="30"/>
      <c r="AJ92" s="30"/>
    </row>
    <row r="93" spans="1:36" ht="18.600000000000001" thickBot="1"/>
    <row r="94" spans="1:36" ht="19.95" customHeight="1">
      <c r="A94" s="135"/>
      <c r="B94" s="68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69"/>
      <c r="AG94" s="137" t="s">
        <v>40</v>
      </c>
      <c r="AH94" s="138"/>
      <c r="AI94" s="138"/>
      <c r="AJ94" s="139"/>
    </row>
    <row r="95" spans="1:36" ht="19.95" customHeight="1" thickBot="1">
      <c r="A95" s="136"/>
      <c r="B95" s="56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140"/>
      <c r="AH95" s="141"/>
      <c r="AI95" s="141"/>
      <c r="AJ95" s="142"/>
    </row>
    <row r="96" spans="1:36" ht="86.25" customHeight="1" thickBot="1">
      <c r="A96" s="8" t="s">
        <v>41</v>
      </c>
      <c r="B96" s="53"/>
      <c r="C96" s="49"/>
      <c r="D96" s="49"/>
      <c r="E96" s="49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1"/>
      <c r="Z96" s="51"/>
      <c r="AA96" s="50"/>
      <c r="AB96" s="50"/>
      <c r="AC96" s="52"/>
      <c r="AD96" s="52"/>
      <c r="AE96" s="52"/>
      <c r="AF96" s="52"/>
      <c r="AG96" s="9" t="s">
        <v>42</v>
      </c>
      <c r="AH96" s="10" t="s">
        <v>43</v>
      </c>
      <c r="AI96" s="10" t="s">
        <v>16</v>
      </c>
      <c r="AJ96" s="11" t="s">
        <v>17</v>
      </c>
    </row>
    <row r="97" spans="1:36" ht="21" customHeight="1">
      <c r="A97" s="12" t="s">
        <v>9</v>
      </c>
      <c r="B97" s="59"/>
      <c r="C97" s="60"/>
      <c r="D97" s="60"/>
      <c r="E97" s="60"/>
      <c r="F97" s="60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2"/>
      <c r="Z97" s="62"/>
      <c r="AA97" s="62"/>
      <c r="AB97" s="62"/>
      <c r="AC97" s="62"/>
      <c r="AD97" s="60"/>
      <c r="AE97" s="60"/>
      <c r="AF97" s="63"/>
      <c r="AG97" s="13">
        <f>COUNTIF(B97:AF97,"■")</f>
        <v>0</v>
      </c>
      <c r="AH97" s="14">
        <f>COUNTIF(B97:AF97,"○")+COUNTIF(B97:AF97,"■")</f>
        <v>0</v>
      </c>
      <c r="AI97" s="15">
        <f>COUNTIFS($B$95:$AF$95,"土",B97:AF97,"○")+COUNTIFS($B$95:$AF$95,"日",B97:AF97,"○")+COUNTIFS($B$95:$AF$95,"土",B97:AF97,"■")+COUNTIFS($B$95:$AF$95,"日",B97:AF97,"■")</f>
        <v>0</v>
      </c>
      <c r="AJ97" s="16" t="str">
        <f>IF(AI97&lt;=AG97,"○","×")</f>
        <v>○</v>
      </c>
    </row>
    <row r="98" spans="1:36" ht="21" customHeight="1" thickBot="1">
      <c r="A98" s="17" t="s">
        <v>44</v>
      </c>
      <c r="B98" s="64"/>
      <c r="C98" s="65"/>
      <c r="D98" s="65"/>
      <c r="E98" s="65"/>
      <c r="F98" s="65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5"/>
      <c r="AB98" s="65"/>
      <c r="AC98" s="65"/>
      <c r="AD98" s="65"/>
      <c r="AE98" s="65"/>
      <c r="AF98" s="67"/>
      <c r="AG98" s="18">
        <f>COUNTIF(B98:AF98,"■")</f>
        <v>0</v>
      </c>
      <c r="AH98" s="19">
        <f>COUNTIF(B98:AF98,"○")+COUNTIF(B98:AF98,"■")</f>
        <v>0</v>
      </c>
      <c r="AI98" s="20">
        <f>COUNTIFS($B$95:$AF$95,"土",B98:AF98,"○")+COUNTIFS($B$95:$AF$95,"日",B98:AF98,"○")+COUNTIFS($B$95:$AF$95,"土",B98:AF98,"■")+COUNTIFS($B$95:$AF$95,"日",B98:AF98,"■")</f>
        <v>0</v>
      </c>
      <c r="AJ98" s="21" t="str">
        <f>IF(AI98&lt;=AG98,"○","×")</f>
        <v>○</v>
      </c>
    </row>
    <row r="99" spans="1:36" ht="81" customHeight="1" thickBot="1">
      <c r="A99" s="22" t="s">
        <v>45</v>
      </c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23"/>
      <c r="AH99" s="24"/>
      <c r="AI99" s="24"/>
      <c r="AJ99" s="25"/>
    </row>
    <row r="100" spans="1:36" ht="7.8" customHeight="1" thickBot="1">
      <c r="A100" s="27"/>
      <c r="B100" s="27"/>
      <c r="C100" s="27"/>
      <c r="D100" s="27"/>
      <c r="E100" s="27"/>
      <c r="F100" s="27"/>
      <c r="G100" s="27"/>
      <c r="H100" s="31"/>
      <c r="I100" s="27"/>
      <c r="J100" s="27"/>
      <c r="K100" s="32"/>
      <c r="L100" s="27"/>
      <c r="M100" s="32"/>
      <c r="N100" s="27"/>
      <c r="O100" s="27"/>
      <c r="P100" s="27"/>
      <c r="Q100" s="27"/>
      <c r="R100" s="32"/>
      <c r="S100" s="27"/>
      <c r="T100" s="27"/>
      <c r="U100" s="27"/>
      <c r="V100" s="27"/>
      <c r="W100" s="32"/>
      <c r="X100" s="32"/>
      <c r="Y100" s="32"/>
      <c r="Z100" s="27"/>
      <c r="AA100" s="27"/>
      <c r="AB100" s="27"/>
      <c r="AC100" s="33"/>
      <c r="AD100" s="32"/>
      <c r="AE100" s="27"/>
      <c r="AF100" s="27"/>
      <c r="AG100" s="30"/>
      <c r="AH100" s="30"/>
      <c r="AI100" s="30"/>
      <c r="AJ100" s="30"/>
    </row>
    <row r="101" spans="1:36" s="26" customFormat="1" ht="21" customHeight="1" thickBo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8"/>
      <c r="L101" s="27"/>
      <c r="M101" s="28"/>
      <c r="N101" s="27"/>
      <c r="O101" s="27"/>
      <c r="P101" s="27"/>
      <c r="Q101" s="27"/>
      <c r="R101" s="28"/>
      <c r="S101" s="27"/>
      <c r="T101" s="27"/>
      <c r="U101" s="27"/>
      <c r="V101" s="76" t="s">
        <v>9</v>
      </c>
      <c r="W101" s="77" t="s">
        <v>44</v>
      </c>
      <c r="X101" s="28"/>
      <c r="Y101" s="27"/>
      <c r="Z101" s="29"/>
      <c r="AA101" s="28"/>
      <c r="AB101" s="27"/>
      <c r="AC101" s="27"/>
      <c r="AD101" s="30"/>
      <c r="AE101" s="30"/>
      <c r="AF101" s="30"/>
      <c r="AG101" s="30"/>
    </row>
    <row r="102" spans="1:36" s="26" customFormat="1" ht="21" customHeight="1" thickBot="1">
      <c r="A102" s="143" t="s">
        <v>70</v>
      </c>
      <c r="B102" s="146" t="s">
        <v>96</v>
      </c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70"/>
      <c r="W102" s="71"/>
      <c r="Y102" s="27"/>
      <c r="AA102" s="28"/>
      <c r="AB102" s="27"/>
      <c r="AC102" s="27"/>
      <c r="AD102" s="30"/>
      <c r="AE102" s="30"/>
      <c r="AG102" s="30"/>
    </row>
    <row r="103" spans="1:36" s="26" customFormat="1" ht="21" customHeight="1" thickBot="1">
      <c r="A103" s="144"/>
      <c r="B103" s="147" t="s">
        <v>97</v>
      </c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70"/>
      <c r="W103" s="71"/>
      <c r="Y103" s="27"/>
      <c r="Z103" s="29"/>
      <c r="AA103" s="30"/>
      <c r="AB103" s="27"/>
      <c r="AC103" s="27"/>
      <c r="AD103" s="30"/>
      <c r="AE103" s="30"/>
      <c r="AF103" s="30"/>
      <c r="AG103" s="30"/>
    </row>
    <row r="104" spans="1:36" s="26" customFormat="1" ht="21" customHeight="1" thickBot="1">
      <c r="A104" s="145"/>
      <c r="B104" s="148" t="s">
        <v>95</v>
      </c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72" t="str">
        <f>IF(V102="○","○",IF(V103="○","○","×"))</f>
        <v>×</v>
      </c>
      <c r="W104" s="11" t="str">
        <f>IF(W102="○","○",IF(W103="○","○","×"))</f>
        <v>×</v>
      </c>
      <c r="Y104" s="27"/>
      <c r="Z104" s="27"/>
      <c r="AA104" s="27"/>
      <c r="AB104" s="27"/>
      <c r="AC104" s="29"/>
      <c r="AD104" s="30"/>
      <c r="AE104" s="27"/>
      <c r="AF104" s="27"/>
      <c r="AG104" s="30"/>
      <c r="AH104" s="30"/>
      <c r="AI104" s="30"/>
      <c r="AJ104" s="30"/>
    </row>
    <row r="105" spans="1:36" ht="18.600000000000001" thickBot="1"/>
    <row r="106" spans="1:36" ht="19.95" customHeight="1">
      <c r="A106" s="135"/>
      <c r="B106" s="68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69"/>
      <c r="AG106" s="137" t="s">
        <v>40</v>
      </c>
      <c r="AH106" s="138"/>
      <c r="AI106" s="138"/>
      <c r="AJ106" s="139"/>
    </row>
    <row r="107" spans="1:36" ht="19.95" customHeight="1" thickBot="1">
      <c r="A107" s="136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140"/>
      <c r="AH107" s="141"/>
      <c r="AI107" s="141"/>
      <c r="AJ107" s="142"/>
    </row>
    <row r="108" spans="1:36" ht="86.25" customHeight="1" thickBot="1">
      <c r="A108" s="8" t="s">
        <v>41</v>
      </c>
      <c r="B108" s="53"/>
      <c r="C108" s="49"/>
      <c r="D108" s="49"/>
      <c r="E108" s="49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1"/>
      <c r="Z108" s="51"/>
      <c r="AA108" s="50"/>
      <c r="AB108" s="50"/>
      <c r="AC108" s="52"/>
      <c r="AD108" s="52"/>
      <c r="AE108" s="52"/>
      <c r="AF108" s="52"/>
      <c r="AG108" s="9" t="s">
        <v>42</v>
      </c>
      <c r="AH108" s="10" t="s">
        <v>43</v>
      </c>
      <c r="AI108" s="10" t="s">
        <v>16</v>
      </c>
      <c r="AJ108" s="11" t="s">
        <v>17</v>
      </c>
    </row>
    <row r="109" spans="1:36" ht="21" customHeight="1">
      <c r="A109" s="12" t="s">
        <v>9</v>
      </c>
      <c r="B109" s="59"/>
      <c r="C109" s="60"/>
      <c r="D109" s="60"/>
      <c r="E109" s="60"/>
      <c r="F109" s="60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0"/>
      <c r="S109" s="60"/>
      <c r="T109" s="61"/>
      <c r="U109" s="61"/>
      <c r="V109" s="61"/>
      <c r="W109" s="61"/>
      <c r="X109" s="61"/>
      <c r="Y109" s="62"/>
      <c r="Z109" s="62"/>
      <c r="AA109" s="62"/>
      <c r="AB109" s="62"/>
      <c r="AC109" s="62"/>
      <c r="AD109" s="62"/>
      <c r="AE109" s="62"/>
      <c r="AF109" s="63"/>
      <c r="AG109" s="13">
        <f>COUNTIF(B109:AF109,"■")</f>
        <v>0</v>
      </c>
      <c r="AH109" s="14">
        <f>COUNTIF(B109:AF109,"○")+COUNTIF(B109:AF109,"■")</f>
        <v>0</v>
      </c>
      <c r="AI109" s="15">
        <f>COUNTIFS($B$107:$AF$107,"土",B109:AF109,"○")+COUNTIFS($B$107:$AF$107,"日",B109:AF109,"○")+COUNTIFS($B$107:$AF$107,"土",B109:AF109,"■")+COUNTIFS($B$107:$AF$107,"日",B109:AF109,"■")</f>
        <v>0</v>
      </c>
      <c r="AJ109" s="16" t="str">
        <f>IF(AI109&lt;=AG109,"○","×")</f>
        <v>○</v>
      </c>
    </row>
    <row r="110" spans="1:36" ht="21" customHeight="1" thickBot="1">
      <c r="A110" s="17" t="s">
        <v>44</v>
      </c>
      <c r="B110" s="64"/>
      <c r="C110" s="65"/>
      <c r="D110" s="65"/>
      <c r="E110" s="65"/>
      <c r="F110" s="65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5"/>
      <c r="S110" s="65"/>
      <c r="T110" s="66"/>
      <c r="U110" s="66"/>
      <c r="V110" s="66"/>
      <c r="W110" s="66"/>
      <c r="X110" s="66"/>
      <c r="Y110" s="66"/>
      <c r="Z110" s="66"/>
      <c r="AA110" s="65"/>
      <c r="AB110" s="65"/>
      <c r="AC110" s="65"/>
      <c r="AD110" s="65"/>
      <c r="AE110" s="65"/>
      <c r="AF110" s="67"/>
      <c r="AG110" s="18">
        <f>COUNTIF(B110:AF110,"■")</f>
        <v>0</v>
      </c>
      <c r="AH110" s="19">
        <f>COUNTIF(B110:AF110,"○")+COUNTIF(B110:AF110,"■")</f>
        <v>0</v>
      </c>
      <c r="AI110" s="20">
        <f>COUNTIFS($B$107:$AF$107,"土",B110:AF110,"○")+COUNTIFS($B$107:$AF$107,"日",B110:AF110,"○")+COUNTIFS($B$107:$AF$107,"土",B110:AF110,"■")+COUNTIFS($B$107:$AF$107,"日",B110:AF110,"■")</f>
        <v>0</v>
      </c>
      <c r="AJ110" s="21" t="str">
        <f>IF(AI110&lt;=AG110,"○","×")</f>
        <v>○</v>
      </c>
    </row>
    <row r="111" spans="1:36" ht="81" customHeight="1" thickBot="1">
      <c r="A111" s="22" t="s">
        <v>45</v>
      </c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75"/>
      <c r="U111" s="50"/>
      <c r="V111" s="50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23"/>
      <c r="AH111" s="24"/>
      <c r="AI111" s="24"/>
      <c r="AJ111" s="25"/>
    </row>
    <row r="112" spans="1:36" ht="7.8" customHeight="1" thickBot="1">
      <c r="A112" s="27"/>
      <c r="B112" s="27"/>
      <c r="C112" s="27"/>
      <c r="D112" s="27"/>
      <c r="E112" s="27"/>
      <c r="F112" s="27"/>
      <c r="G112" s="27"/>
      <c r="H112" s="31"/>
      <c r="I112" s="27"/>
      <c r="J112" s="27"/>
      <c r="K112" s="32"/>
      <c r="L112" s="27"/>
      <c r="M112" s="32"/>
      <c r="N112" s="27"/>
      <c r="O112" s="27"/>
      <c r="P112" s="27"/>
      <c r="Q112" s="27"/>
      <c r="R112" s="32"/>
      <c r="S112" s="27"/>
      <c r="T112" s="27"/>
      <c r="U112" s="27"/>
      <c r="V112" s="27"/>
      <c r="W112" s="32"/>
      <c r="X112" s="32"/>
      <c r="Y112" s="32"/>
      <c r="Z112" s="27"/>
      <c r="AA112" s="27"/>
      <c r="AB112" s="27"/>
      <c r="AC112" s="33"/>
      <c r="AD112" s="32"/>
      <c r="AE112" s="27"/>
      <c r="AF112" s="27"/>
      <c r="AG112" s="30"/>
      <c r="AH112" s="30"/>
      <c r="AI112" s="30"/>
      <c r="AJ112" s="30"/>
    </row>
    <row r="113" spans="1:36" s="26" customFormat="1" ht="21" customHeight="1" thickBo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8"/>
      <c r="L113" s="27"/>
      <c r="M113" s="28"/>
      <c r="N113" s="27"/>
      <c r="O113" s="27"/>
      <c r="P113" s="27"/>
      <c r="Q113" s="27"/>
      <c r="R113" s="28"/>
      <c r="S113" s="27"/>
      <c r="T113" s="27"/>
      <c r="U113" s="27"/>
      <c r="V113" s="76" t="s">
        <v>9</v>
      </c>
      <c r="W113" s="77" t="s">
        <v>44</v>
      </c>
      <c r="X113" s="28"/>
      <c r="Y113" s="27"/>
      <c r="Z113" s="29"/>
      <c r="AA113" s="28"/>
      <c r="AB113" s="27"/>
      <c r="AC113" s="27"/>
      <c r="AD113" s="30"/>
      <c r="AE113" s="30"/>
      <c r="AF113" s="30"/>
      <c r="AG113" s="30"/>
    </row>
    <row r="114" spans="1:36" s="26" customFormat="1" ht="21" customHeight="1" thickBot="1">
      <c r="A114" s="143" t="s">
        <v>70</v>
      </c>
      <c r="B114" s="146" t="s">
        <v>96</v>
      </c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70"/>
      <c r="W114" s="71"/>
      <c r="Y114" s="27"/>
      <c r="AA114" s="28"/>
      <c r="AB114" s="27"/>
      <c r="AC114" s="27"/>
      <c r="AD114" s="30"/>
      <c r="AE114" s="30"/>
      <c r="AG114" s="30"/>
    </row>
    <row r="115" spans="1:36" s="26" customFormat="1" ht="21" customHeight="1" thickBot="1">
      <c r="A115" s="144"/>
      <c r="B115" s="147" t="s">
        <v>97</v>
      </c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70"/>
      <c r="W115" s="71"/>
      <c r="Y115" s="27"/>
      <c r="Z115" s="29"/>
      <c r="AA115" s="30"/>
      <c r="AB115" s="27"/>
      <c r="AC115" s="27"/>
      <c r="AD115" s="30"/>
      <c r="AE115" s="30"/>
      <c r="AF115" s="30"/>
      <c r="AG115" s="30"/>
    </row>
    <row r="116" spans="1:36" s="26" customFormat="1" ht="21" customHeight="1" thickBot="1">
      <c r="A116" s="145"/>
      <c r="B116" s="148" t="s">
        <v>95</v>
      </c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72" t="str">
        <f>IF(V114="○","○",IF(V115="○","○","×"))</f>
        <v>×</v>
      </c>
      <c r="W116" s="11" t="str">
        <f>IF(W114="○","○",IF(W115="○","○","×"))</f>
        <v>×</v>
      </c>
      <c r="Y116" s="27"/>
      <c r="Z116" s="27"/>
      <c r="AA116" s="27"/>
      <c r="AB116" s="27"/>
      <c r="AC116" s="29"/>
      <c r="AD116" s="30"/>
      <c r="AE116" s="27"/>
      <c r="AF116" s="27"/>
      <c r="AG116" s="30"/>
      <c r="AH116" s="30"/>
      <c r="AI116" s="30"/>
      <c r="AJ116" s="30"/>
    </row>
    <row r="117" spans="1:36" ht="18.600000000000001" thickBot="1"/>
    <row r="118" spans="1:36" ht="19.95" customHeight="1">
      <c r="A118" s="135"/>
      <c r="B118" s="68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137" t="s">
        <v>40</v>
      </c>
      <c r="AH118" s="138"/>
      <c r="AI118" s="138"/>
      <c r="AJ118" s="139"/>
    </row>
    <row r="119" spans="1:36" ht="19.95" customHeight="1" thickBot="1">
      <c r="A119" s="136"/>
      <c r="B119" s="56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140"/>
      <c r="AH119" s="141"/>
      <c r="AI119" s="141"/>
      <c r="AJ119" s="142"/>
    </row>
    <row r="120" spans="1:36" ht="86.25" customHeight="1" thickBot="1">
      <c r="A120" s="8" t="s">
        <v>41</v>
      </c>
      <c r="B120" s="53"/>
      <c r="C120" s="49"/>
      <c r="D120" s="49"/>
      <c r="E120" s="49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1"/>
      <c r="Z120" s="51"/>
      <c r="AA120" s="50"/>
      <c r="AB120" s="50"/>
      <c r="AC120" s="52"/>
      <c r="AD120" s="52"/>
      <c r="AE120" s="52"/>
      <c r="AF120" s="52"/>
      <c r="AG120" s="9" t="s">
        <v>42</v>
      </c>
      <c r="AH120" s="10" t="s">
        <v>43</v>
      </c>
      <c r="AI120" s="10" t="s">
        <v>16</v>
      </c>
      <c r="AJ120" s="11" t="s">
        <v>17</v>
      </c>
    </row>
    <row r="121" spans="1:36" ht="21" customHeight="1">
      <c r="A121" s="12" t="s">
        <v>9</v>
      </c>
      <c r="B121" s="59"/>
      <c r="C121" s="60"/>
      <c r="D121" s="60"/>
      <c r="E121" s="60"/>
      <c r="F121" s="60"/>
      <c r="G121" s="60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2"/>
      <c r="Z121" s="62"/>
      <c r="AA121" s="62"/>
      <c r="AB121" s="62"/>
      <c r="AC121" s="62"/>
      <c r="AD121" s="60"/>
      <c r="AE121" s="60"/>
      <c r="AF121" s="63"/>
      <c r="AG121" s="13">
        <f>COUNTIF(B121:AF121,"■")</f>
        <v>0</v>
      </c>
      <c r="AH121" s="14">
        <f>COUNTIF(B121:AF121,"○")+COUNTIF(B121:AF121,"■")</f>
        <v>0</v>
      </c>
      <c r="AI121" s="15">
        <f>COUNTIFS($B$119:$AF$119,"土",B121:AF121,"○")+COUNTIFS($B$119:$AF$119,"日",B121:AF121,"○")+COUNTIFS($B$119:$AF$119,"土",B121:AF121,"■")+COUNTIFS($B$119:$AF$119,"日",B121:AF121,"■")</f>
        <v>0</v>
      </c>
      <c r="AJ121" s="16" t="str">
        <f>IF(AI121&lt;=AG121,"○","×")</f>
        <v>○</v>
      </c>
    </row>
    <row r="122" spans="1:36" ht="21" customHeight="1" thickBot="1">
      <c r="A122" s="17" t="s">
        <v>44</v>
      </c>
      <c r="B122" s="64"/>
      <c r="C122" s="65"/>
      <c r="D122" s="65"/>
      <c r="E122" s="65"/>
      <c r="F122" s="65"/>
      <c r="G122" s="65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5"/>
      <c r="AB122" s="65"/>
      <c r="AC122" s="65"/>
      <c r="AD122" s="65"/>
      <c r="AE122" s="65"/>
      <c r="AF122" s="67"/>
      <c r="AG122" s="18">
        <f>COUNTIF(B122:AF122,"■")</f>
        <v>0</v>
      </c>
      <c r="AH122" s="19">
        <f>COUNTIF(B122:AF122,"○")+COUNTIF(B122:AF122,"■")</f>
        <v>0</v>
      </c>
      <c r="AI122" s="20">
        <f>COUNTIFS($B$119:$AF$119,"土",B122:AF122,"○")+COUNTIFS($B$119:$AF$119,"日",B122:AF122,"○")+COUNTIFS($B$119:$AF$119,"土",B122:AF122,"■")+COUNTIFS($B$119:$AF$119,"日",B122:AF122,"■")</f>
        <v>0</v>
      </c>
      <c r="AJ122" s="21" t="str">
        <f>IF(AI122&lt;=AG122,"○","×")</f>
        <v>○</v>
      </c>
    </row>
    <row r="123" spans="1:36" ht="81" customHeight="1" thickBot="1">
      <c r="A123" s="22" t="s">
        <v>45</v>
      </c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23"/>
      <c r="AH123" s="24"/>
      <c r="AI123" s="24"/>
      <c r="AJ123" s="25"/>
    </row>
    <row r="124" spans="1:36" ht="7.8" customHeight="1" thickBot="1">
      <c r="A124" s="27"/>
      <c r="B124" s="27"/>
      <c r="C124" s="27"/>
      <c r="D124" s="27"/>
      <c r="E124" s="27"/>
      <c r="F124" s="27"/>
      <c r="G124" s="27"/>
      <c r="H124" s="31"/>
      <c r="I124" s="27"/>
      <c r="J124" s="27"/>
      <c r="K124" s="32"/>
      <c r="L124" s="27"/>
      <c r="M124" s="32"/>
      <c r="N124" s="27"/>
      <c r="O124" s="27"/>
      <c r="P124" s="27"/>
      <c r="Q124" s="27"/>
      <c r="R124" s="32"/>
      <c r="S124" s="27"/>
      <c r="T124" s="27"/>
      <c r="U124" s="27"/>
      <c r="V124" s="27"/>
      <c r="W124" s="32"/>
      <c r="X124" s="32"/>
      <c r="Y124" s="32"/>
      <c r="Z124" s="27"/>
      <c r="AA124" s="27"/>
      <c r="AB124" s="27"/>
      <c r="AC124" s="33"/>
      <c r="AD124" s="32"/>
      <c r="AE124" s="27"/>
      <c r="AF124" s="27"/>
      <c r="AG124" s="30"/>
      <c r="AH124" s="30"/>
      <c r="AI124" s="30"/>
      <c r="AJ124" s="30"/>
    </row>
    <row r="125" spans="1:36" s="26" customFormat="1" ht="21" customHeight="1" thickBo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8"/>
      <c r="L125" s="27"/>
      <c r="M125" s="28"/>
      <c r="N125" s="27"/>
      <c r="O125" s="27"/>
      <c r="P125" s="27"/>
      <c r="Q125" s="27"/>
      <c r="R125" s="28"/>
      <c r="S125" s="27"/>
      <c r="T125" s="27"/>
      <c r="U125" s="27"/>
      <c r="V125" s="76" t="s">
        <v>9</v>
      </c>
      <c r="W125" s="77" t="s">
        <v>44</v>
      </c>
      <c r="X125" s="28"/>
      <c r="Y125" s="27"/>
      <c r="Z125" s="29"/>
      <c r="AA125" s="28"/>
      <c r="AB125" s="27"/>
      <c r="AC125" s="27"/>
      <c r="AD125" s="30"/>
      <c r="AE125" s="30"/>
      <c r="AF125" s="30"/>
      <c r="AG125" s="30"/>
    </row>
    <row r="126" spans="1:36" s="26" customFormat="1" ht="21" customHeight="1" thickBot="1">
      <c r="A126" s="143" t="s">
        <v>70</v>
      </c>
      <c r="B126" s="146" t="s">
        <v>96</v>
      </c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70"/>
      <c r="W126" s="71"/>
      <c r="Y126" s="27"/>
      <c r="AA126" s="28"/>
      <c r="AB126" s="27"/>
      <c r="AC126" s="27"/>
      <c r="AD126" s="30"/>
      <c r="AE126" s="30"/>
      <c r="AG126" s="30"/>
    </row>
    <row r="127" spans="1:36" s="26" customFormat="1" ht="21" customHeight="1" thickBot="1">
      <c r="A127" s="144"/>
      <c r="B127" s="147" t="s">
        <v>97</v>
      </c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70"/>
      <c r="W127" s="71"/>
      <c r="Y127" s="27"/>
      <c r="Z127" s="29"/>
      <c r="AA127" s="30"/>
      <c r="AB127" s="27"/>
      <c r="AC127" s="27"/>
      <c r="AD127" s="30"/>
      <c r="AE127" s="30"/>
      <c r="AF127" s="30"/>
      <c r="AG127" s="30"/>
    </row>
    <row r="128" spans="1:36" s="26" customFormat="1" ht="21" customHeight="1" thickBot="1">
      <c r="A128" s="145"/>
      <c r="B128" s="148" t="s">
        <v>95</v>
      </c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72" t="str">
        <f>IF(V126="○","○",IF(V127="○","○","×"))</f>
        <v>×</v>
      </c>
      <c r="W128" s="11" t="str">
        <f>IF(W126="○","○",IF(W127="○","○","×"))</f>
        <v>×</v>
      </c>
      <c r="Y128" s="27"/>
      <c r="Z128" s="27"/>
      <c r="AA128" s="27"/>
      <c r="AB128" s="27"/>
      <c r="AC128" s="29"/>
      <c r="AD128" s="30"/>
      <c r="AE128" s="27"/>
      <c r="AF128" s="27"/>
      <c r="AG128" s="30"/>
      <c r="AH128" s="30"/>
      <c r="AI128" s="30"/>
      <c r="AJ128" s="30"/>
    </row>
    <row r="129" spans="1:36" ht="18.600000000000001" thickBot="1"/>
    <row r="130" spans="1:36" ht="19.95" customHeight="1">
      <c r="A130" s="135"/>
      <c r="B130" s="68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69"/>
      <c r="AG130" s="137" t="s">
        <v>40</v>
      </c>
      <c r="AH130" s="138"/>
      <c r="AI130" s="138"/>
      <c r="AJ130" s="139"/>
    </row>
    <row r="131" spans="1:36" ht="19.95" customHeight="1" thickBot="1">
      <c r="A131" s="136"/>
      <c r="B131" s="56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140"/>
      <c r="AH131" s="141"/>
      <c r="AI131" s="141"/>
      <c r="AJ131" s="142"/>
    </row>
    <row r="132" spans="1:36" ht="86.25" customHeight="1" thickBot="1">
      <c r="A132" s="8" t="s">
        <v>41</v>
      </c>
      <c r="B132" s="53"/>
      <c r="C132" s="49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1"/>
      <c r="Z132" s="51"/>
      <c r="AA132" s="50"/>
      <c r="AB132" s="50"/>
      <c r="AC132" s="52"/>
      <c r="AD132" s="50"/>
      <c r="AE132" s="50"/>
      <c r="AF132" s="73"/>
      <c r="AG132" s="9" t="s">
        <v>42</v>
      </c>
      <c r="AH132" s="10" t="s">
        <v>43</v>
      </c>
      <c r="AI132" s="10" t="s">
        <v>16</v>
      </c>
      <c r="AJ132" s="11" t="s">
        <v>17</v>
      </c>
    </row>
    <row r="133" spans="1:36" ht="21" customHeight="1">
      <c r="A133" s="12" t="s">
        <v>9</v>
      </c>
      <c r="B133" s="59"/>
      <c r="C133" s="60"/>
      <c r="D133" s="60"/>
      <c r="E133" s="60"/>
      <c r="F133" s="60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2"/>
      <c r="Z133" s="62"/>
      <c r="AA133" s="62"/>
      <c r="AB133" s="62"/>
      <c r="AC133" s="62"/>
      <c r="AD133" s="60"/>
      <c r="AE133" s="60"/>
      <c r="AF133" s="63"/>
      <c r="AG133" s="13">
        <f>COUNTIF(B133:AF133,"■")</f>
        <v>0</v>
      </c>
      <c r="AH133" s="14">
        <f>COUNTIF(B133:AF133,"○")+COUNTIF(B133:AF133,"■")</f>
        <v>0</v>
      </c>
      <c r="AI133" s="15">
        <f>COUNTIFS($B$131:$AF$131,"土",B133:AF133,"○")+COUNTIFS($B$131:$AF$131,"日",B133:AF133,"○")+COUNTIFS($B$131:$AF$131,"土",B133:AF133,"■")+COUNTIFS($B$131:$AF$131,"日",B133:AF133,"■")</f>
        <v>0</v>
      </c>
      <c r="AJ133" s="16" t="str">
        <f>IF(AI133&lt;=AG133,"○","×")</f>
        <v>○</v>
      </c>
    </row>
    <row r="134" spans="1:36" ht="21" customHeight="1" thickBot="1">
      <c r="A134" s="17" t="s">
        <v>44</v>
      </c>
      <c r="B134" s="64"/>
      <c r="C134" s="65"/>
      <c r="D134" s="65"/>
      <c r="E134" s="65"/>
      <c r="F134" s="65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5"/>
      <c r="AB134" s="65"/>
      <c r="AC134" s="65"/>
      <c r="AD134" s="65"/>
      <c r="AE134" s="65"/>
      <c r="AF134" s="67"/>
      <c r="AG134" s="18">
        <f>COUNTIF(B134:AF134,"■")</f>
        <v>0</v>
      </c>
      <c r="AH134" s="19">
        <f>COUNTIF(B134:AF134,"○")+COUNTIF(B134:AF134,"■")</f>
        <v>0</v>
      </c>
      <c r="AI134" s="20">
        <f>COUNTIFS($B$47:$AF$47,"土",B134:AF134,"○")+COUNTIFS($B$47:$AF$47,"日",B134:AF134,"○")+COUNTIFS($B$47:$AF$47,"土",B134:AF134,"■")+COUNTIFS($B$47:$AF$47,"日",B134:AF134,"■")</f>
        <v>0</v>
      </c>
      <c r="AJ134" s="21" t="str">
        <f>IF(AI134&lt;=AG134,"○","×")</f>
        <v>○</v>
      </c>
    </row>
    <row r="135" spans="1:36" ht="81" customHeight="1" thickBot="1">
      <c r="A135" s="22" t="s">
        <v>45</v>
      </c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54"/>
      <c r="AH135" s="24"/>
      <c r="AI135" s="24"/>
      <c r="AJ135" s="25"/>
    </row>
    <row r="136" spans="1:36" ht="7.8" customHeight="1" thickBot="1">
      <c r="A136" s="27"/>
      <c r="B136" s="27"/>
      <c r="C136" s="27"/>
      <c r="D136" s="27"/>
      <c r="E136" s="27"/>
      <c r="F136" s="27"/>
      <c r="G136" s="27"/>
      <c r="H136" s="31"/>
      <c r="I136" s="27"/>
      <c r="J136" s="27"/>
      <c r="K136" s="32"/>
      <c r="L136" s="27"/>
      <c r="M136" s="32"/>
      <c r="N136" s="27"/>
      <c r="O136" s="27"/>
      <c r="P136" s="27"/>
      <c r="Q136" s="27"/>
      <c r="R136" s="32"/>
      <c r="S136" s="27"/>
      <c r="T136" s="27"/>
      <c r="U136" s="27"/>
      <c r="V136" s="27"/>
      <c r="W136" s="32"/>
      <c r="X136" s="32"/>
      <c r="Y136" s="32"/>
      <c r="Z136" s="27"/>
      <c r="AA136" s="27"/>
      <c r="AB136" s="27"/>
      <c r="AC136" s="33"/>
      <c r="AD136" s="32"/>
      <c r="AE136" s="27"/>
      <c r="AF136" s="27"/>
      <c r="AG136" s="30"/>
      <c r="AH136" s="30"/>
      <c r="AI136" s="30"/>
      <c r="AJ136" s="30"/>
    </row>
    <row r="137" spans="1:36" s="26" customFormat="1" ht="21" customHeight="1" thickBo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8"/>
      <c r="L137" s="27"/>
      <c r="M137" s="28"/>
      <c r="N137" s="27"/>
      <c r="O137" s="27"/>
      <c r="P137" s="27"/>
      <c r="Q137" s="27"/>
      <c r="R137" s="28"/>
      <c r="S137" s="27"/>
      <c r="T137" s="27"/>
      <c r="U137" s="27"/>
      <c r="V137" s="76" t="s">
        <v>9</v>
      </c>
      <c r="W137" s="77" t="s">
        <v>44</v>
      </c>
      <c r="X137" s="28"/>
      <c r="Y137" s="27"/>
      <c r="Z137" s="29"/>
      <c r="AA137" s="28"/>
      <c r="AB137" s="27"/>
      <c r="AC137" s="27"/>
      <c r="AD137" s="30"/>
      <c r="AE137" s="30"/>
      <c r="AF137" s="30"/>
      <c r="AG137" s="30"/>
    </row>
    <row r="138" spans="1:36" s="26" customFormat="1" ht="21" customHeight="1" thickBot="1">
      <c r="A138" s="143" t="s">
        <v>70</v>
      </c>
      <c r="B138" s="146" t="s">
        <v>96</v>
      </c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70"/>
      <c r="W138" s="71"/>
      <c r="Y138" s="27"/>
      <c r="AA138" s="28"/>
      <c r="AB138" s="27"/>
      <c r="AC138" s="27"/>
      <c r="AD138" s="30"/>
      <c r="AE138" s="30"/>
      <c r="AG138" s="30"/>
    </row>
    <row r="139" spans="1:36" s="26" customFormat="1" ht="21" customHeight="1" thickBot="1">
      <c r="A139" s="144"/>
      <c r="B139" s="147" t="s">
        <v>97</v>
      </c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70"/>
      <c r="W139" s="71"/>
      <c r="Y139" s="27"/>
      <c r="Z139" s="29"/>
      <c r="AA139" s="30"/>
      <c r="AB139" s="27"/>
      <c r="AC139" s="27"/>
      <c r="AD139" s="30"/>
      <c r="AE139" s="30"/>
      <c r="AF139" s="30"/>
      <c r="AG139" s="30"/>
    </row>
    <row r="140" spans="1:36" s="26" customFormat="1" ht="21" customHeight="1" thickBot="1">
      <c r="A140" s="145"/>
      <c r="B140" s="148" t="s">
        <v>95</v>
      </c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72" t="str">
        <f>IF(V138="○","○",IF(V139="○","○","×"))</f>
        <v>×</v>
      </c>
      <c r="W140" s="11" t="str">
        <f>IF(W138="○","○",IF(W139="○","○","×"))</f>
        <v>×</v>
      </c>
      <c r="Y140" s="27"/>
      <c r="Z140" s="27"/>
      <c r="AA140" s="27"/>
      <c r="AB140" s="27"/>
      <c r="AC140" s="29"/>
      <c r="AD140" s="30"/>
      <c r="AE140" s="27"/>
      <c r="AF140" s="27"/>
      <c r="AG140" s="30"/>
      <c r="AH140" s="30"/>
      <c r="AI140" s="30"/>
      <c r="AJ140" s="30"/>
    </row>
    <row r="141" spans="1:36" ht="18.600000000000001" thickBot="1"/>
    <row r="142" spans="1:36" ht="19.95" customHeight="1">
      <c r="A142" s="135"/>
      <c r="B142" s="68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69"/>
      <c r="AG142" s="137" t="s">
        <v>40</v>
      </c>
      <c r="AH142" s="138"/>
      <c r="AI142" s="138"/>
      <c r="AJ142" s="139"/>
    </row>
    <row r="143" spans="1:36" ht="19.95" customHeight="1" thickBot="1">
      <c r="A143" s="136"/>
      <c r="B143" s="56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140"/>
      <c r="AH143" s="141"/>
      <c r="AI143" s="141"/>
      <c r="AJ143" s="142"/>
    </row>
    <row r="144" spans="1:36" ht="86.25" customHeight="1" thickBot="1">
      <c r="A144" s="8" t="s">
        <v>41</v>
      </c>
      <c r="B144" s="74"/>
      <c r="C144" s="50"/>
      <c r="D144" s="50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2"/>
      <c r="AF144" s="52"/>
      <c r="AG144" s="9" t="s">
        <v>42</v>
      </c>
      <c r="AH144" s="10" t="s">
        <v>43</v>
      </c>
      <c r="AI144" s="10" t="s">
        <v>16</v>
      </c>
      <c r="AJ144" s="11" t="s">
        <v>17</v>
      </c>
    </row>
    <row r="145" spans="1:36" ht="21" customHeight="1">
      <c r="A145" s="12" t="s">
        <v>9</v>
      </c>
      <c r="B145" s="59"/>
      <c r="C145" s="60"/>
      <c r="D145" s="60"/>
      <c r="E145" s="60"/>
      <c r="F145" s="60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2"/>
      <c r="Z145" s="62"/>
      <c r="AA145" s="62"/>
      <c r="AB145" s="62"/>
      <c r="AC145" s="62"/>
      <c r="AD145" s="60"/>
      <c r="AE145" s="60"/>
      <c r="AF145" s="63"/>
      <c r="AG145" s="13">
        <f>COUNTIF(B145:AF145,"■")</f>
        <v>0</v>
      </c>
      <c r="AH145" s="14">
        <f>COUNTIF(B145:AF145,"○")+COUNTIF(B145:AF145,"■")</f>
        <v>0</v>
      </c>
      <c r="AI145" s="15">
        <f>COUNTIFS($B$143:$AF$143,"土",B145:AF145,"○")+COUNTIFS($B$143:$AF$143,"日",B145:AF145,"○")+COUNTIFS($B$143:$AF$143,"土",B145:AF145,"■")+COUNTIFS($B$143:$AF$143,"日",B145:AF145,"■")</f>
        <v>0</v>
      </c>
      <c r="AJ145" s="16" t="str">
        <f>IF(AI145&lt;=AG145,"○","×")</f>
        <v>○</v>
      </c>
    </row>
    <row r="146" spans="1:36" ht="21" customHeight="1" thickBot="1">
      <c r="A146" s="17" t="s">
        <v>44</v>
      </c>
      <c r="B146" s="64"/>
      <c r="C146" s="65"/>
      <c r="D146" s="65"/>
      <c r="E146" s="65"/>
      <c r="F146" s="65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5"/>
      <c r="AB146" s="65"/>
      <c r="AC146" s="65"/>
      <c r="AD146" s="65"/>
      <c r="AE146" s="65"/>
      <c r="AF146" s="67"/>
      <c r="AG146" s="18">
        <f>COUNTIF(B146:AF146,"■")</f>
        <v>0</v>
      </c>
      <c r="AH146" s="19">
        <f>COUNTIF(B146:AF146,"○")+COUNTIF(B146:AF146,"■")</f>
        <v>0</v>
      </c>
      <c r="AI146" s="20">
        <f>COUNTIFS($B$143:$AF$143,"土",B146:AF146,"○")+COUNTIFS($B$143:$AF$143,"日",B146:AF146,"○")+COUNTIFS($B$143:$AF$143,"土",B146:AF146,"■")+COUNTIFS($B$143:$AF$143,"日",B146:AF146,"■")</f>
        <v>0</v>
      </c>
      <c r="AJ146" s="21" t="str">
        <f>IF(AI146&lt;=AG146,"○","×")</f>
        <v>○</v>
      </c>
    </row>
    <row r="147" spans="1:36" ht="81" customHeight="1" thickBot="1">
      <c r="A147" s="22" t="s">
        <v>45</v>
      </c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23"/>
      <c r="AH147" s="24"/>
      <c r="AI147" s="24"/>
      <c r="AJ147" s="25"/>
    </row>
    <row r="148" spans="1:36" ht="7.8" customHeight="1" thickBot="1">
      <c r="A148" s="27"/>
      <c r="B148" s="27"/>
      <c r="C148" s="27"/>
      <c r="D148" s="27"/>
      <c r="E148" s="27"/>
      <c r="F148" s="27"/>
      <c r="G148" s="27"/>
      <c r="H148" s="31"/>
      <c r="I148" s="27"/>
      <c r="J148" s="27"/>
      <c r="K148" s="32"/>
      <c r="L148" s="27"/>
      <c r="M148" s="32"/>
      <c r="N148" s="27"/>
      <c r="O148" s="27"/>
      <c r="P148" s="27"/>
      <c r="Q148" s="27"/>
      <c r="R148" s="32"/>
      <c r="S148" s="27"/>
      <c r="T148" s="27"/>
      <c r="U148" s="27"/>
      <c r="V148" s="27"/>
      <c r="W148" s="32"/>
      <c r="X148" s="32"/>
      <c r="Y148" s="32"/>
      <c r="Z148" s="27"/>
      <c r="AA148" s="27"/>
      <c r="AB148" s="27"/>
      <c r="AC148" s="33"/>
      <c r="AD148" s="32"/>
      <c r="AE148" s="27"/>
      <c r="AF148" s="27"/>
      <c r="AG148" s="30"/>
      <c r="AH148" s="30"/>
      <c r="AI148" s="30"/>
      <c r="AJ148" s="30"/>
    </row>
    <row r="149" spans="1:36" s="26" customFormat="1" ht="21" customHeight="1" thickBo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8"/>
      <c r="L149" s="27"/>
      <c r="M149" s="28"/>
      <c r="N149" s="27"/>
      <c r="O149" s="27"/>
      <c r="P149" s="27"/>
      <c r="Q149" s="27"/>
      <c r="R149" s="28"/>
      <c r="S149" s="27"/>
      <c r="T149" s="27"/>
      <c r="U149" s="27"/>
      <c r="V149" s="76" t="s">
        <v>9</v>
      </c>
      <c r="W149" s="77" t="s">
        <v>44</v>
      </c>
      <c r="X149" s="28"/>
      <c r="Y149" s="27"/>
      <c r="Z149" s="29"/>
      <c r="AA149" s="28"/>
      <c r="AB149" s="27"/>
      <c r="AC149" s="27"/>
      <c r="AD149" s="30"/>
      <c r="AE149" s="30"/>
      <c r="AF149" s="30"/>
      <c r="AG149" s="30"/>
    </row>
    <row r="150" spans="1:36" s="26" customFormat="1" ht="21" customHeight="1" thickBot="1">
      <c r="A150" s="143" t="s">
        <v>70</v>
      </c>
      <c r="B150" s="146" t="s">
        <v>96</v>
      </c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70"/>
      <c r="W150" s="71"/>
      <c r="Y150" s="27"/>
      <c r="AA150" s="28"/>
      <c r="AB150" s="27"/>
      <c r="AC150" s="27"/>
      <c r="AD150" s="30"/>
      <c r="AE150" s="30"/>
      <c r="AG150" s="30"/>
    </row>
    <row r="151" spans="1:36" s="26" customFormat="1" ht="21" customHeight="1" thickBot="1">
      <c r="A151" s="144"/>
      <c r="B151" s="147" t="s">
        <v>97</v>
      </c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70"/>
      <c r="W151" s="71"/>
      <c r="Y151" s="27"/>
      <c r="Z151" s="29"/>
      <c r="AA151" s="30"/>
      <c r="AB151" s="27"/>
      <c r="AC151" s="27"/>
      <c r="AD151" s="30"/>
      <c r="AE151" s="30"/>
      <c r="AF151" s="30"/>
      <c r="AG151" s="30"/>
    </row>
    <row r="152" spans="1:36" s="26" customFormat="1" ht="21" customHeight="1" thickBot="1">
      <c r="A152" s="145"/>
      <c r="B152" s="148" t="s">
        <v>95</v>
      </c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72" t="str">
        <f>IF(V150="○","○",IF(V151="○","○","×"))</f>
        <v>×</v>
      </c>
      <c r="W152" s="11" t="str">
        <f>IF(W150="○","○",IF(W151="○","○","×"))</f>
        <v>×</v>
      </c>
      <c r="Y152" s="27"/>
      <c r="Z152" s="27"/>
      <c r="AA152" s="27"/>
      <c r="AB152" s="27"/>
      <c r="AC152" s="29"/>
      <c r="AD152" s="30"/>
      <c r="AE152" s="27"/>
      <c r="AF152" s="27"/>
      <c r="AG152" s="30"/>
      <c r="AH152" s="30"/>
      <c r="AI152" s="30"/>
      <c r="AJ152" s="30"/>
    </row>
    <row r="153" spans="1:36" ht="18.600000000000001" thickBot="1"/>
    <row r="154" spans="1:36" ht="19.95" customHeight="1">
      <c r="A154" s="135"/>
      <c r="B154" s="68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69"/>
      <c r="AG154" s="137" t="s">
        <v>40</v>
      </c>
      <c r="AH154" s="138"/>
      <c r="AI154" s="138"/>
      <c r="AJ154" s="139"/>
    </row>
    <row r="155" spans="1:36" ht="19.95" customHeight="1" thickBot="1">
      <c r="A155" s="136"/>
      <c r="B155" s="56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140"/>
      <c r="AH155" s="141"/>
      <c r="AI155" s="141"/>
      <c r="AJ155" s="142"/>
    </row>
    <row r="156" spans="1:36" ht="86.25" customHeight="1" thickBot="1">
      <c r="A156" s="8" t="s">
        <v>41</v>
      </c>
      <c r="B156" s="74"/>
      <c r="C156" s="50"/>
      <c r="D156" s="50"/>
      <c r="E156" s="49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2"/>
      <c r="AF156" s="52"/>
      <c r="AG156" s="9" t="s">
        <v>42</v>
      </c>
      <c r="AH156" s="10" t="s">
        <v>43</v>
      </c>
      <c r="AI156" s="10" t="s">
        <v>16</v>
      </c>
      <c r="AJ156" s="11" t="s">
        <v>17</v>
      </c>
    </row>
    <row r="157" spans="1:36" ht="21" customHeight="1">
      <c r="A157" s="12" t="s">
        <v>9</v>
      </c>
      <c r="B157" s="59"/>
      <c r="C157" s="60"/>
      <c r="D157" s="60"/>
      <c r="E157" s="60"/>
      <c r="F157" s="60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2"/>
      <c r="Z157" s="62"/>
      <c r="AA157" s="62"/>
      <c r="AB157" s="62"/>
      <c r="AC157" s="62"/>
      <c r="AD157" s="60"/>
      <c r="AE157" s="60"/>
      <c r="AF157" s="63"/>
      <c r="AG157" s="13">
        <f>COUNTIF(B157:AF157,"■")</f>
        <v>0</v>
      </c>
      <c r="AH157" s="14">
        <f>COUNTIF(B157:AF157,"○")+COUNTIF(B157:AF157,"■")</f>
        <v>0</v>
      </c>
      <c r="AI157" s="15">
        <f>COUNTIFS($B$155:$AF$155,"土",B157:AF157,"○")+COUNTIFS($B$155:$AF$155,"日",B157:AF157,"○")+COUNTIFS($B$155:$AF$155,"土",B157:AF157,"■")+COUNTIFS($B$155:$AF$155,"日",B157:AF157,"■")</f>
        <v>0</v>
      </c>
      <c r="AJ157" s="16" t="str">
        <f>IF(AI157&lt;=AG157,"○","×")</f>
        <v>○</v>
      </c>
    </row>
    <row r="158" spans="1:36" ht="21" customHeight="1" thickBot="1">
      <c r="A158" s="17" t="s">
        <v>44</v>
      </c>
      <c r="B158" s="64"/>
      <c r="C158" s="65"/>
      <c r="D158" s="65"/>
      <c r="E158" s="65"/>
      <c r="F158" s="65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5"/>
      <c r="AB158" s="65"/>
      <c r="AC158" s="65"/>
      <c r="AD158" s="65"/>
      <c r="AE158" s="65"/>
      <c r="AF158" s="67"/>
      <c r="AG158" s="18">
        <f>COUNTIF(B158:AF158,"■")</f>
        <v>0</v>
      </c>
      <c r="AH158" s="19">
        <f>COUNTIF(B158:AF158,"○")+COUNTIF(B158:AF158,"■")</f>
        <v>0</v>
      </c>
      <c r="AI158" s="20">
        <f>COUNTIFS($B$155:$AF$155,"土",B158:AF158,"○")+COUNTIFS($B$155:$AF$155,"日",B158:AF158,"○")+COUNTIFS($B$155:$AF$155,"土",B158:AF158,"■")+COUNTIFS($B$155:$AF$155,"日",B158:AF158,"■")</f>
        <v>0</v>
      </c>
      <c r="AJ158" s="21" t="str">
        <f>IF(AI158&lt;=AG158,"○","×")</f>
        <v>○</v>
      </c>
    </row>
    <row r="159" spans="1:36" ht="81" customHeight="1" thickBot="1">
      <c r="A159" s="22" t="s">
        <v>45</v>
      </c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23"/>
      <c r="AH159" s="24"/>
      <c r="AI159" s="24"/>
      <c r="AJ159" s="25"/>
    </row>
    <row r="160" spans="1:36" ht="7.8" customHeight="1" thickBot="1">
      <c r="A160" s="27"/>
      <c r="B160" s="27"/>
      <c r="C160" s="27"/>
      <c r="D160" s="27"/>
      <c r="E160" s="27"/>
      <c r="F160" s="27"/>
      <c r="G160" s="27"/>
      <c r="H160" s="31"/>
      <c r="I160" s="27"/>
      <c r="J160" s="27"/>
      <c r="K160" s="32"/>
      <c r="L160" s="27"/>
      <c r="M160" s="32"/>
      <c r="N160" s="27"/>
      <c r="O160" s="27"/>
      <c r="P160" s="27"/>
      <c r="Q160" s="27"/>
      <c r="R160" s="32"/>
      <c r="S160" s="27"/>
      <c r="T160" s="27"/>
      <c r="U160" s="27"/>
      <c r="V160" s="27"/>
      <c r="W160" s="32"/>
      <c r="X160" s="32"/>
      <c r="Y160" s="32"/>
      <c r="Z160" s="27"/>
      <c r="AA160" s="27"/>
      <c r="AB160" s="27"/>
      <c r="AC160" s="33"/>
      <c r="AD160" s="32"/>
      <c r="AE160" s="27"/>
      <c r="AF160" s="27"/>
      <c r="AG160" s="30"/>
      <c r="AH160" s="30"/>
      <c r="AI160" s="30"/>
      <c r="AJ160" s="30"/>
    </row>
    <row r="161" spans="1:36" s="26" customFormat="1" ht="21" customHeight="1" thickBo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8"/>
      <c r="L161" s="27"/>
      <c r="M161" s="28"/>
      <c r="N161" s="27"/>
      <c r="O161" s="27"/>
      <c r="P161" s="27"/>
      <c r="Q161" s="27"/>
      <c r="R161" s="28"/>
      <c r="S161" s="27"/>
      <c r="T161" s="27"/>
      <c r="U161" s="27"/>
      <c r="V161" s="76" t="s">
        <v>9</v>
      </c>
      <c r="W161" s="77" t="s">
        <v>44</v>
      </c>
      <c r="X161" s="28"/>
      <c r="Y161" s="27"/>
      <c r="Z161" s="29"/>
      <c r="AA161" s="28"/>
      <c r="AB161" s="27"/>
      <c r="AC161" s="27"/>
      <c r="AD161" s="30"/>
      <c r="AE161" s="30"/>
      <c r="AF161" s="30"/>
      <c r="AG161" s="30"/>
    </row>
    <row r="162" spans="1:36" s="26" customFormat="1" ht="21" customHeight="1" thickBot="1">
      <c r="A162" s="143" t="s">
        <v>70</v>
      </c>
      <c r="B162" s="146" t="s">
        <v>96</v>
      </c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70"/>
      <c r="W162" s="71"/>
      <c r="Y162" s="27"/>
      <c r="AA162" s="28"/>
      <c r="AB162" s="27"/>
      <c r="AC162" s="27"/>
      <c r="AD162" s="30"/>
      <c r="AE162" s="30"/>
      <c r="AG162" s="30"/>
    </row>
    <row r="163" spans="1:36" s="26" customFormat="1" ht="21" customHeight="1" thickBot="1">
      <c r="A163" s="144"/>
      <c r="B163" s="147" t="s">
        <v>97</v>
      </c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70"/>
      <c r="W163" s="71"/>
      <c r="Y163" s="27"/>
      <c r="Z163" s="29"/>
      <c r="AA163" s="30"/>
      <c r="AB163" s="27"/>
      <c r="AC163" s="27"/>
      <c r="AD163" s="30"/>
      <c r="AE163" s="30"/>
      <c r="AF163" s="30"/>
      <c r="AG163" s="30"/>
    </row>
    <row r="164" spans="1:36" s="26" customFormat="1" ht="21" customHeight="1" thickBot="1">
      <c r="A164" s="145"/>
      <c r="B164" s="148" t="s">
        <v>95</v>
      </c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72" t="str">
        <f>IF(V162="○","○",IF(V163="○","○","×"))</f>
        <v>×</v>
      </c>
      <c r="W164" s="11" t="str">
        <f>IF(W162="○","○",IF(W163="○","○","×"))</f>
        <v>×</v>
      </c>
      <c r="Y164" s="27"/>
      <c r="Z164" s="27"/>
      <c r="AA164" s="27"/>
      <c r="AB164" s="27"/>
      <c r="AC164" s="29"/>
      <c r="AD164" s="30"/>
      <c r="AE164" s="27"/>
      <c r="AF164" s="27"/>
      <c r="AG164" s="30"/>
      <c r="AH164" s="30"/>
      <c r="AI164" s="30"/>
      <c r="AJ164" s="30"/>
    </row>
    <row r="165" spans="1:36" ht="18.600000000000001" thickBot="1"/>
    <row r="166" spans="1:36" ht="19.95" customHeight="1">
      <c r="A166" s="135"/>
      <c r="B166" s="68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69"/>
      <c r="AG166" s="137" t="s">
        <v>40</v>
      </c>
      <c r="AH166" s="138"/>
      <c r="AI166" s="138"/>
      <c r="AJ166" s="139"/>
    </row>
    <row r="167" spans="1:36" ht="19.95" customHeight="1" thickBot="1">
      <c r="A167" s="136"/>
      <c r="B167" s="56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140"/>
      <c r="AH167" s="141"/>
      <c r="AI167" s="141"/>
      <c r="AJ167" s="142"/>
    </row>
    <row r="168" spans="1:36" ht="86.25" customHeight="1" thickBot="1">
      <c r="A168" s="8" t="s">
        <v>41</v>
      </c>
      <c r="B168" s="74"/>
      <c r="C168" s="50"/>
      <c r="D168" s="50"/>
      <c r="E168" s="49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2"/>
      <c r="AF168" s="52"/>
      <c r="AG168" s="9" t="s">
        <v>42</v>
      </c>
      <c r="AH168" s="10" t="s">
        <v>43</v>
      </c>
      <c r="AI168" s="10" t="s">
        <v>16</v>
      </c>
      <c r="AJ168" s="11" t="s">
        <v>17</v>
      </c>
    </row>
    <row r="169" spans="1:36" ht="21" customHeight="1">
      <c r="A169" s="12" t="s">
        <v>9</v>
      </c>
      <c r="B169" s="59"/>
      <c r="C169" s="60"/>
      <c r="D169" s="60"/>
      <c r="E169" s="60"/>
      <c r="F169" s="60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2"/>
      <c r="Z169" s="62"/>
      <c r="AA169" s="62"/>
      <c r="AB169" s="62"/>
      <c r="AC169" s="62"/>
      <c r="AD169" s="60"/>
      <c r="AE169" s="60"/>
      <c r="AF169" s="63"/>
      <c r="AG169" s="13">
        <f>COUNTIF(B169:AF169,"■")</f>
        <v>0</v>
      </c>
      <c r="AH169" s="14">
        <f>COUNTIF(B169:AF169,"○")+COUNTIF(B169:AF169,"■")</f>
        <v>0</v>
      </c>
      <c r="AI169" s="15">
        <f>COUNTIFS($B$167:$AF$167,"土",B169:AF169,"○")+COUNTIFS($B$167:$AF$167,"日",B169:AF169,"○")+COUNTIFS($B$167:$AF$167,"土",B169:AF169,"■")+COUNTIFS($B$167:$AF$167,"日",B169:AF169,"■")</f>
        <v>0</v>
      </c>
      <c r="AJ169" s="16" t="str">
        <f>IF(AI169&lt;=AG169,"○","×")</f>
        <v>○</v>
      </c>
    </row>
    <row r="170" spans="1:36" ht="21" customHeight="1" thickBot="1">
      <c r="A170" s="17" t="s">
        <v>44</v>
      </c>
      <c r="B170" s="64"/>
      <c r="C170" s="65"/>
      <c r="D170" s="65"/>
      <c r="E170" s="65"/>
      <c r="F170" s="65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5"/>
      <c r="AB170" s="65"/>
      <c r="AC170" s="65"/>
      <c r="AD170" s="65"/>
      <c r="AE170" s="65"/>
      <c r="AF170" s="67"/>
      <c r="AG170" s="18">
        <f>COUNTIF(B170:AF170,"■")</f>
        <v>0</v>
      </c>
      <c r="AH170" s="19">
        <f>COUNTIF(B170:AF170,"○")+COUNTIF(B170:AF170,"■")</f>
        <v>0</v>
      </c>
      <c r="AI170" s="20">
        <f>COUNTIFS($B$167:$AF$167,"土",B170:AF170,"○")+COUNTIFS($B$167:$AF$167,"日",B170:AF170,"○")+COUNTIFS($B$167:$AF$167,"土",B170:AF170,"■")+COUNTIFS($B$167:$AF$167,"日",B170:AF170,"■")</f>
        <v>0</v>
      </c>
      <c r="AJ170" s="21" t="str">
        <f>IF(AI170&lt;=AG170,"○","×")</f>
        <v>○</v>
      </c>
    </row>
    <row r="171" spans="1:36" ht="81" customHeight="1" thickBot="1">
      <c r="A171" s="22" t="s">
        <v>45</v>
      </c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23"/>
      <c r="AH171" s="24"/>
      <c r="AI171" s="24"/>
      <c r="AJ171" s="25"/>
    </row>
    <row r="172" spans="1:36" ht="7.8" customHeight="1" thickBot="1">
      <c r="A172" s="27"/>
      <c r="B172" s="27"/>
      <c r="C172" s="27"/>
      <c r="D172" s="27"/>
      <c r="E172" s="27"/>
      <c r="F172" s="27"/>
      <c r="G172" s="27"/>
      <c r="H172" s="31"/>
      <c r="I172" s="27"/>
      <c r="J172" s="27"/>
      <c r="K172" s="32"/>
      <c r="L172" s="27"/>
      <c r="M172" s="32"/>
      <c r="N172" s="27"/>
      <c r="O172" s="27"/>
      <c r="P172" s="27"/>
      <c r="Q172" s="27"/>
      <c r="R172" s="32"/>
      <c r="S172" s="27"/>
      <c r="T172" s="27"/>
      <c r="U172" s="27"/>
      <c r="V172" s="27"/>
      <c r="W172" s="32"/>
      <c r="X172" s="32"/>
      <c r="Y172" s="32"/>
      <c r="Z172" s="27"/>
      <c r="AA172" s="27"/>
      <c r="AB172" s="27"/>
      <c r="AC172" s="33"/>
      <c r="AD172" s="32"/>
      <c r="AE172" s="27"/>
      <c r="AF172" s="27"/>
      <c r="AG172" s="30"/>
      <c r="AH172" s="30"/>
      <c r="AI172" s="30"/>
      <c r="AJ172" s="30"/>
    </row>
    <row r="173" spans="1:36" s="26" customFormat="1" ht="21" customHeight="1" thickBo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8"/>
      <c r="L173" s="27"/>
      <c r="M173" s="28"/>
      <c r="N173" s="27"/>
      <c r="O173" s="27"/>
      <c r="P173" s="27"/>
      <c r="Q173" s="27"/>
      <c r="R173" s="28"/>
      <c r="S173" s="27"/>
      <c r="T173" s="27"/>
      <c r="U173" s="27"/>
      <c r="V173" s="76" t="s">
        <v>9</v>
      </c>
      <c r="W173" s="77" t="s">
        <v>44</v>
      </c>
      <c r="X173" s="28"/>
      <c r="Y173" s="27"/>
      <c r="Z173" s="29"/>
      <c r="AA173" s="28"/>
      <c r="AB173" s="27"/>
      <c r="AC173" s="27"/>
      <c r="AD173" s="30"/>
      <c r="AE173" s="30"/>
      <c r="AF173" s="30"/>
      <c r="AG173" s="30"/>
    </row>
    <row r="174" spans="1:36" s="26" customFormat="1" ht="21" customHeight="1" thickBot="1">
      <c r="A174" s="143" t="s">
        <v>70</v>
      </c>
      <c r="B174" s="146" t="s">
        <v>96</v>
      </c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70"/>
      <c r="W174" s="71"/>
      <c r="Y174" s="27"/>
      <c r="AA174" s="28"/>
      <c r="AB174" s="27"/>
      <c r="AC174" s="27"/>
      <c r="AD174" s="30"/>
      <c r="AE174" s="30"/>
      <c r="AG174" s="30"/>
    </row>
    <row r="175" spans="1:36" s="26" customFormat="1" ht="21" customHeight="1" thickBot="1">
      <c r="A175" s="144"/>
      <c r="B175" s="147" t="s">
        <v>97</v>
      </c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70"/>
      <c r="W175" s="71"/>
      <c r="Y175" s="27"/>
      <c r="Z175" s="29"/>
      <c r="AA175" s="30"/>
      <c r="AB175" s="27"/>
      <c r="AC175" s="27"/>
      <c r="AD175" s="30"/>
      <c r="AE175" s="30"/>
      <c r="AF175" s="30"/>
      <c r="AG175" s="30"/>
    </row>
    <row r="176" spans="1:36" s="26" customFormat="1" ht="21" customHeight="1" thickBot="1">
      <c r="A176" s="145"/>
      <c r="B176" s="148" t="s">
        <v>95</v>
      </c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72" t="str">
        <f>IF(V174="○","○",IF(V175="○","○","×"))</f>
        <v>×</v>
      </c>
      <c r="W176" s="11" t="str">
        <f>IF(W174="○","○",IF(W175="○","○","×"))</f>
        <v>×</v>
      </c>
      <c r="Y176" s="27"/>
      <c r="Z176" s="27"/>
      <c r="AA176" s="27"/>
      <c r="AB176" s="27"/>
      <c r="AC176" s="29"/>
      <c r="AD176" s="30"/>
      <c r="AE176" s="27"/>
      <c r="AF176" s="27"/>
      <c r="AG176" s="30"/>
      <c r="AH176" s="30"/>
      <c r="AI176" s="30"/>
      <c r="AJ176" s="30"/>
    </row>
    <row r="177" spans="1:36" ht="18.600000000000001" thickBot="1"/>
    <row r="178" spans="1:36" ht="19.95" customHeight="1">
      <c r="A178" s="135"/>
      <c r="B178" s="68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69"/>
      <c r="AG178" s="137" t="s">
        <v>40</v>
      </c>
      <c r="AH178" s="138"/>
      <c r="AI178" s="138"/>
      <c r="AJ178" s="139"/>
    </row>
    <row r="179" spans="1:36" ht="19.95" customHeight="1" thickBot="1">
      <c r="A179" s="136"/>
      <c r="B179" s="56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140"/>
      <c r="AH179" s="141"/>
      <c r="AI179" s="141"/>
      <c r="AJ179" s="142"/>
    </row>
    <row r="180" spans="1:36" ht="86.25" customHeight="1" thickBot="1">
      <c r="A180" s="8" t="s">
        <v>41</v>
      </c>
      <c r="B180" s="74"/>
      <c r="C180" s="50"/>
      <c r="D180" s="50"/>
      <c r="E180" s="49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2"/>
      <c r="AF180" s="52"/>
      <c r="AG180" s="9" t="s">
        <v>42</v>
      </c>
      <c r="AH180" s="10" t="s">
        <v>43</v>
      </c>
      <c r="AI180" s="10" t="s">
        <v>16</v>
      </c>
      <c r="AJ180" s="11" t="s">
        <v>17</v>
      </c>
    </row>
    <row r="181" spans="1:36" ht="21" customHeight="1">
      <c r="A181" s="12" t="s">
        <v>9</v>
      </c>
      <c r="B181" s="59"/>
      <c r="C181" s="60"/>
      <c r="D181" s="60"/>
      <c r="E181" s="60"/>
      <c r="F181" s="60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2"/>
      <c r="Z181" s="62"/>
      <c r="AA181" s="62"/>
      <c r="AB181" s="62"/>
      <c r="AC181" s="62"/>
      <c r="AD181" s="60"/>
      <c r="AE181" s="60"/>
      <c r="AF181" s="63"/>
      <c r="AG181" s="13">
        <f>COUNTIF(B181:AF181,"■")</f>
        <v>0</v>
      </c>
      <c r="AH181" s="14">
        <f>COUNTIF(B181:AF181,"○")+COUNTIF(B181:AF181,"■")</f>
        <v>0</v>
      </c>
      <c r="AI181" s="15">
        <f>COUNTIFS($B$179:$AF$179,"土",B181:AF181,"○")+COUNTIFS($B$179:$AF$179,"日",B181:AF181,"○")+COUNTIFS($B$179:$AF$179,"土",B181:AF181,"■")+COUNTIFS($B$179:$AF$179,"日",B181:AF181,"■")</f>
        <v>0</v>
      </c>
      <c r="AJ181" s="16" t="str">
        <f>IF(AI181&lt;=AG181,"○","×")</f>
        <v>○</v>
      </c>
    </row>
    <row r="182" spans="1:36" ht="21" customHeight="1" thickBot="1">
      <c r="A182" s="17" t="s">
        <v>44</v>
      </c>
      <c r="B182" s="64"/>
      <c r="C182" s="65"/>
      <c r="D182" s="65"/>
      <c r="E182" s="65"/>
      <c r="F182" s="65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5"/>
      <c r="AB182" s="65"/>
      <c r="AC182" s="65"/>
      <c r="AD182" s="65"/>
      <c r="AE182" s="65"/>
      <c r="AF182" s="67"/>
      <c r="AG182" s="18">
        <f>COUNTIF(B182:AF182,"■")</f>
        <v>0</v>
      </c>
      <c r="AH182" s="19">
        <f>COUNTIF(B182:AF182,"○")+COUNTIF(B182:AF182,"■")</f>
        <v>0</v>
      </c>
      <c r="AI182" s="20">
        <f>COUNTIFS($B$179:$AF$179,"土",B182:AF182,"○")+COUNTIFS($B$179:$AF$179,"日",B182:AF182,"○")+COUNTIFS($B$179:$AF$179,"土",B182:AF182,"■")+COUNTIFS($B$179:$AF$179,"日",B182:AF182,"■")</f>
        <v>0</v>
      </c>
      <c r="AJ182" s="21" t="str">
        <f>IF(AI182&lt;=AG182,"○","×")</f>
        <v>○</v>
      </c>
    </row>
    <row r="183" spans="1:36" ht="81" customHeight="1" thickBot="1">
      <c r="A183" s="22" t="s">
        <v>45</v>
      </c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23"/>
      <c r="AH183" s="24"/>
      <c r="AI183" s="24"/>
      <c r="AJ183" s="25"/>
    </row>
    <row r="184" spans="1:36" ht="7.8" customHeight="1" thickBot="1">
      <c r="A184" s="27"/>
      <c r="B184" s="27"/>
      <c r="C184" s="27"/>
      <c r="D184" s="27"/>
      <c r="E184" s="27"/>
      <c r="F184" s="27"/>
      <c r="G184" s="27"/>
      <c r="H184" s="31"/>
      <c r="I184" s="27"/>
      <c r="J184" s="27"/>
      <c r="K184" s="32"/>
      <c r="L184" s="27"/>
      <c r="M184" s="32"/>
      <c r="N184" s="27"/>
      <c r="O184" s="27"/>
      <c r="P184" s="27"/>
      <c r="Q184" s="27"/>
      <c r="R184" s="32"/>
      <c r="S184" s="27"/>
      <c r="T184" s="27"/>
      <c r="U184" s="27"/>
      <c r="V184" s="27"/>
      <c r="W184" s="32"/>
      <c r="X184" s="32"/>
      <c r="Y184" s="32"/>
      <c r="Z184" s="27"/>
      <c r="AA184" s="27"/>
      <c r="AB184" s="27"/>
      <c r="AC184" s="33"/>
      <c r="AD184" s="32"/>
      <c r="AE184" s="27"/>
      <c r="AF184" s="27"/>
      <c r="AG184" s="30"/>
      <c r="AH184" s="30"/>
      <c r="AI184" s="30"/>
      <c r="AJ184" s="30"/>
    </row>
    <row r="185" spans="1:36" s="26" customFormat="1" ht="21" customHeight="1" thickBo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8"/>
      <c r="L185" s="27"/>
      <c r="M185" s="28"/>
      <c r="N185" s="27"/>
      <c r="O185" s="27"/>
      <c r="P185" s="27"/>
      <c r="Q185" s="27"/>
      <c r="R185" s="28"/>
      <c r="S185" s="27"/>
      <c r="T185" s="27"/>
      <c r="U185" s="27"/>
      <c r="V185" s="76" t="s">
        <v>9</v>
      </c>
      <c r="W185" s="77" t="s">
        <v>44</v>
      </c>
      <c r="X185" s="28"/>
      <c r="Y185" s="27"/>
      <c r="Z185" s="29"/>
      <c r="AA185" s="28"/>
      <c r="AB185" s="27"/>
      <c r="AC185" s="27"/>
      <c r="AD185" s="30"/>
      <c r="AE185" s="30"/>
      <c r="AF185" s="30"/>
      <c r="AG185" s="30"/>
    </row>
    <row r="186" spans="1:36" s="26" customFormat="1" ht="21" customHeight="1" thickBot="1">
      <c r="A186" s="143" t="s">
        <v>70</v>
      </c>
      <c r="B186" s="146" t="s">
        <v>96</v>
      </c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70"/>
      <c r="W186" s="71"/>
      <c r="Y186" s="27"/>
      <c r="AA186" s="28"/>
      <c r="AB186" s="27"/>
      <c r="AC186" s="27"/>
      <c r="AD186" s="30"/>
      <c r="AE186" s="30"/>
      <c r="AG186" s="30"/>
    </row>
    <row r="187" spans="1:36" s="26" customFormat="1" ht="21" customHeight="1" thickBot="1">
      <c r="A187" s="144"/>
      <c r="B187" s="147" t="s">
        <v>97</v>
      </c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70"/>
      <c r="W187" s="71"/>
      <c r="Y187" s="27"/>
      <c r="Z187" s="29"/>
      <c r="AA187" s="30"/>
      <c r="AB187" s="27"/>
      <c r="AC187" s="27"/>
      <c r="AD187" s="30"/>
      <c r="AE187" s="30"/>
      <c r="AF187" s="30"/>
      <c r="AG187" s="30"/>
    </row>
    <row r="188" spans="1:36" s="26" customFormat="1" ht="21" customHeight="1" thickBot="1">
      <c r="A188" s="145"/>
      <c r="B188" s="148" t="s">
        <v>95</v>
      </c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72" t="str">
        <f>IF(V186="○","○",IF(V187="○","○","×"))</f>
        <v>×</v>
      </c>
      <c r="W188" s="11" t="str">
        <f>IF(W186="○","○",IF(W187="○","○","×"))</f>
        <v>×</v>
      </c>
      <c r="Y188" s="27"/>
      <c r="Z188" s="27"/>
      <c r="AA188" s="27"/>
      <c r="AB188" s="27"/>
      <c r="AC188" s="29"/>
      <c r="AD188" s="30"/>
      <c r="AE188" s="27"/>
      <c r="AF188" s="27"/>
      <c r="AG188" s="30"/>
      <c r="AH188" s="30"/>
      <c r="AI188" s="30"/>
      <c r="AJ188" s="30"/>
    </row>
    <row r="189" spans="1:36" ht="18.600000000000001" thickBot="1"/>
    <row r="190" spans="1:36" ht="19.95" customHeight="1">
      <c r="A190" s="135"/>
      <c r="B190" s="68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69"/>
      <c r="AG190" s="137" t="s">
        <v>40</v>
      </c>
      <c r="AH190" s="138"/>
      <c r="AI190" s="138"/>
      <c r="AJ190" s="139"/>
    </row>
    <row r="191" spans="1:36" ht="19.95" customHeight="1" thickBot="1">
      <c r="A191" s="136"/>
      <c r="B191" s="56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140"/>
      <c r="AH191" s="141"/>
      <c r="AI191" s="141"/>
      <c r="AJ191" s="142"/>
    </row>
    <row r="192" spans="1:36" ht="86.25" customHeight="1" thickBot="1">
      <c r="A192" s="8" t="s">
        <v>41</v>
      </c>
      <c r="B192" s="74"/>
      <c r="C192" s="50"/>
      <c r="D192" s="50"/>
      <c r="E192" s="49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2"/>
      <c r="AF192" s="52"/>
      <c r="AG192" s="9" t="s">
        <v>42</v>
      </c>
      <c r="AH192" s="10" t="s">
        <v>43</v>
      </c>
      <c r="AI192" s="10" t="s">
        <v>16</v>
      </c>
      <c r="AJ192" s="11" t="s">
        <v>17</v>
      </c>
    </row>
    <row r="193" spans="1:36" ht="21" customHeight="1">
      <c r="A193" s="12" t="s">
        <v>9</v>
      </c>
      <c r="B193" s="59"/>
      <c r="C193" s="60"/>
      <c r="D193" s="60"/>
      <c r="E193" s="60"/>
      <c r="F193" s="60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2"/>
      <c r="Z193" s="62"/>
      <c r="AA193" s="62"/>
      <c r="AB193" s="62"/>
      <c r="AC193" s="62"/>
      <c r="AD193" s="60"/>
      <c r="AE193" s="60"/>
      <c r="AF193" s="63"/>
      <c r="AG193" s="13">
        <f>COUNTIF(B193:AF193,"■")</f>
        <v>0</v>
      </c>
      <c r="AH193" s="14">
        <f>COUNTIF(B193:AF193,"○")+COUNTIF(B193:AF193,"■")</f>
        <v>0</v>
      </c>
      <c r="AI193" s="15">
        <f>COUNTIFS($B$191:$AF$191,"土",B193:AF193,"○")+COUNTIFS($B$191:$AF$191,"日",B193:AF193,"○")+COUNTIFS($B$191:$AF$191,"土",B193:AF193,"■")+COUNTIFS($B$191:$AF$191,"日",B193:AF193,"■")</f>
        <v>0</v>
      </c>
      <c r="AJ193" s="16" t="str">
        <f>IF(AI193&lt;=AG193,"○","×")</f>
        <v>○</v>
      </c>
    </row>
    <row r="194" spans="1:36" ht="21" customHeight="1" thickBot="1">
      <c r="A194" s="17" t="s">
        <v>44</v>
      </c>
      <c r="B194" s="64"/>
      <c r="C194" s="65"/>
      <c r="D194" s="65"/>
      <c r="E194" s="65"/>
      <c r="F194" s="65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5"/>
      <c r="AB194" s="65"/>
      <c r="AC194" s="65"/>
      <c r="AD194" s="65"/>
      <c r="AE194" s="65"/>
      <c r="AF194" s="67"/>
      <c r="AG194" s="18">
        <f>COUNTIF(B194:AF194,"■")</f>
        <v>0</v>
      </c>
      <c r="AH194" s="19">
        <f>COUNTIF(B194:AF194,"○")+COUNTIF(B194:AF194,"■")</f>
        <v>0</v>
      </c>
      <c r="AI194" s="20">
        <f>COUNTIFS($B$191:$AF$191,"土",B194:AF194,"○")+COUNTIFS($B$191:$AF$191,"日",B194:AF194,"○")+COUNTIFS($B$191:$AF$191,"土",B194:AF194,"■")+COUNTIFS($B$191:$AF$191,"日",B194:AF194,"■")</f>
        <v>0</v>
      </c>
      <c r="AJ194" s="21" t="str">
        <f>IF(AI194&lt;=AG194,"○","×")</f>
        <v>○</v>
      </c>
    </row>
    <row r="195" spans="1:36" ht="81" customHeight="1" thickBot="1">
      <c r="A195" s="22" t="s">
        <v>45</v>
      </c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23"/>
      <c r="AH195" s="24"/>
      <c r="AI195" s="24"/>
      <c r="AJ195" s="25"/>
    </row>
    <row r="196" spans="1:36" ht="7.8" customHeight="1" thickBot="1">
      <c r="A196" s="27"/>
      <c r="B196" s="27"/>
      <c r="C196" s="27"/>
      <c r="D196" s="27"/>
      <c r="E196" s="27"/>
      <c r="F196" s="27"/>
      <c r="G196" s="27"/>
      <c r="H196" s="31"/>
      <c r="I196" s="27"/>
      <c r="J196" s="27"/>
      <c r="K196" s="32"/>
      <c r="L196" s="27"/>
      <c r="M196" s="32"/>
      <c r="N196" s="27"/>
      <c r="O196" s="27"/>
      <c r="P196" s="27"/>
      <c r="Q196" s="27"/>
      <c r="R196" s="32"/>
      <c r="S196" s="27"/>
      <c r="T196" s="27"/>
      <c r="U196" s="27"/>
      <c r="V196" s="27"/>
      <c r="W196" s="32"/>
      <c r="X196" s="32"/>
      <c r="Y196" s="32"/>
      <c r="Z196" s="27"/>
      <c r="AA196" s="27"/>
      <c r="AB196" s="27"/>
      <c r="AC196" s="33"/>
      <c r="AD196" s="32"/>
      <c r="AE196" s="27"/>
      <c r="AF196" s="27"/>
      <c r="AG196" s="30"/>
      <c r="AH196" s="30"/>
      <c r="AI196" s="30"/>
      <c r="AJ196" s="30"/>
    </row>
    <row r="197" spans="1:36" s="26" customFormat="1" ht="21" customHeight="1" thickBo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8"/>
      <c r="L197" s="27"/>
      <c r="M197" s="28"/>
      <c r="N197" s="27"/>
      <c r="O197" s="27"/>
      <c r="P197" s="27"/>
      <c r="Q197" s="27"/>
      <c r="R197" s="28"/>
      <c r="S197" s="27"/>
      <c r="T197" s="27"/>
      <c r="U197" s="27"/>
      <c r="V197" s="76" t="s">
        <v>9</v>
      </c>
      <c r="W197" s="77" t="s">
        <v>44</v>
      </c>
      <c r="X197" s="28"/>
      <c r="Y197" s="27"/>
      <c r="Z197" s="29"/>
      <c r="AA197" s="28"/>
      <c r="AB197" s="27"/>
      <c r="AC197" s="27"/>
      <c r="AD197" s="30"/>
      <c r="AE197" s="30"/>
      <c r="AF197" s="30"/>
      <c r="AG197" s="30"/>
    </row>
    <row r="198" spans="1:36" s="26" customFormat="1" ht="21" customHeight="1" thickBot="1">
      <c r="A198" s="143" t="s">
        <v>70</v>
      </c>
      <c r="B198" s="146" t="s">
        <v>96</v>
      </c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70"/>
      <c r="W198" s="71"/>
      <c r="Y198" s="27"/>
      <c r="AA198" s="28"/>
      <c r="AB198" s="27"/>
      <c r="AC198" s="27"/>
      <c r="AD198" s="30"/>
      <c r="AE198" s="30"/>
      <c r="AG198" s="30"/>
    </row>
    <row r="199" spans="1:36" s="26" customFormat="1" ht="21" customHeight="1" thickBot="1">
      <c r="A199" s="144"/>
      <c r="B199" s="147" t="s">
        <v>97</v>
      </c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70"/>
      <c r="W199" s="71"/>
      <c r="Y199" s="27"/>
      <c r="Z199" s="29"/>
      <c r="AA199" s="30"/>
      <c r="AB199" s="27"/>
      <c r="AC199" s="27"/>
      <c r="AD199" s="30"/>
      <c r="AE199" s="30"/>
      <c r="AF199" s="30"/>
      <c r="AG199" s="30"/>
    </row>
    <row r="200" spans="1:36" s="26" customFormat="1" ht="21" customHeight="1" thickBot="1">
      <c r="A200" s="145"/>
      <c r="B200" s="148" t="s">
        <v>95</v>
      </c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72" t="str">
        <f>IF(V198="○","○",IF(V199="○","○","×"))</f>
        <v>×</v>
      </c>
      <c r="W200" s="11" t="str">
        <f>IF(W198="○","○",IF(W199="○","○","×"))</f>
        <v>×</v>
      </c>
      <c r="Y200" s="27"/>
      <c r="Z200" s="27"/>
      <c r="AA200" s="27"/>
      <c r="AB200" s="27"/>
      <c r="AC200" s="29"/>
      <c r="AD200" s="30"/>
      <c r="AE200" s="27"/>
      <c r="AF200" s="27"/>
      <c r="AG200" s="30"/>
      <c r="AH200" s="30"/>
      <c r="AI200" s="30"/>
      <c r="AJ200" s="30"/>
    </row>
    <row r="201" spans="1:36" ht="18.600000000000001" thickBot="1"/>
    <row r="202" spans="1:36" ht="19.95" customHeight="1">
      <c r="A202" s="135"/>
      <c r="B202" s="68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69"/>
      <c r="AG202" s="137" t="s">
        <v>40</v>
      </c>
      <c r="AH202" s="138"/>
      <c r="AI202" s="138"/>
      <c r="AJ202" s="139"/>
    </row>
    <row r="203" spans="1:36" ht="19.95" customHeight="1" thickBot="1">
      <c r="A203" s="136"/>
      <c r="B203" s="56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140"/>
      <c r="AH203" s="141"/>
      <c r="AI203" s="141"/>
      <c r="AJ203" s="142"/>
    </row>
    <row r="204" spans="1:36" ht="86.25" customHeight="1" thickBot="1">
      <c r="A204" s="8" t="s">
        <v>41</v>
      </c>
      <c r="B204" s="74"/>
      <c r="C204" s="50"/>
      <c r="D204" s="50"/>
      <c r="E204" s="49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2"/>
      <c r="AF204" s="52"/>
      <c r="AG204" s="9" t="s">
        <v>42</v>
      </c>
      <c r="AH204" s="10" t="s">
        <v>43</v>
      </c>
      <c r="AI204" s="10" t="s">
        <v>16</v>
      </c>
      <c r="AJ204" s="11" t="s">
        <v>17</v>
      </c>
    </row>
    <row r="205" spans="1:36" ht="21" customHeight="1">
      <c r="A205" s="12" t="s">
        <v>9</v>
      </c>
      <c r="B205" s="59"/>
      <c r="C205" s="60"/>
      <c r="D205" s="60"/>
      <c r="E205" s="60"/>
      <c r="F205" s="60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2"/>
      <c r="Z205" s="62"/>
      <c r="AA205" s="62"/>
      <c r="AB205" s="62"/>
      <c r="AC205" s="62"/>
      <c r="AD205" s="60"/>
      <c r="AE205" s="60"/>
      <c r="AF205" s="63"/>
      <c r="AG205" s="13">
        <f>COUNTIF(B205:AF205,"■")</f>
        <v>0</v>
      </c>
      <c r="AH205" s="14">
        <f>COUNTIF(B205:AF205,"○")+COUNTIF(B205:AF205,"■")</f>
        <v>0</v>
      </c>
      <c r="AI205" s="15">
        <f>COUNTIFS($B$203:$AF$203,"土",B205:AF205,"○")+COUNTIFS($B$203:$AF$203,"日",B205:AF205,"○")+COUNTIFS($B$203:$AF$203,"土",B205:AF205,"■")+COUNTIFS($B$203:$AF$203,"日",B205:AF205,"■")</f>
        <v>0</v>
      </c>
      <c r="AJ205" s="16" t="str">
        <f>IF(AI205&lt;=AG205,"○","×")</f>
        <v>○</v>
      </c>
    </row>
    <row r="206" spans="1:36" ht="21" customHeight="1" thickBot="1">
      <c r="A206" s="17" t="s">
        <v>44</v>
      </c>
      <c r="B206" s="64"/>
      <c r="C206" s="65"/>
      <c r="D206" s="65"/>
      <c r="E206" s="65"/>
      <c r="F206" s="65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5"/>
      <c r="AB206" s="65"/>
      <c r="AC206" s="65"/>
      <c r="AD206" s="65"/>
      <c r="AE206" s="65"/>
      <c r="AF206" s="67"/>
      <c r="AG206" s="18">
        <f>COUNTIF(B206:AF206,"■")</f>
        <v>0</v>
      </c>
      <c r="AH206" s="19">
        <f>COUNTIF(B206:AF206,"○")+COUNTIF(B206:AF206,"■")</f>
        <v>0</v>
      </c>
      <c r="AI206" s="20">
        <f>COUNTIFS($B$203:$AF$203,"土",B206:AF206,"○")+COUNTIFS($B$203:$AF$203,"日",B206:AF206,"○")+COUNTIFS($B$203:$AF$203,"土",B206:AF206,"■")+COUNTIFS($B$203:$AF$203,"日",B206:AF206,"■")</f>
        <v>0</v>
      </c>
      <c r="AJ206" s="21" t="str">
        <f>IF(AI206&lt;=AG206,"○","×")</f>
        <v>○</v>
      </c>
    </row>
    <row r="207" spans="1:36" ht="81" customHeight="1" thickBot="1">
      <c r="A207" s="22" t="s">
        <v>45</v>
      </c>
      <c r="B207" s="48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23"/>
      <c r="AH207" s="24"/>
      <c r="AI207" s="24"/>
      <c r="AJ207" s="25"/>
    </row>
    <row r="208" spans="1:36" ht="7.8" customHeight="1" thickBot="1">
      <c r="A208" s="27"/>
      <c r="B208" s="27"/>
      <c r="C208" s="27"/>
      <c r="D208" s="27"/>
      <c r="E208" s="27"/>
      <c r="F208" s="27"/>
      <c r="G208" s="27"/>
      <c r="H208" s="31"/>
      <c r="I208" s="27"/>
      <c r="J208" s="27"/>
      <c r="K208" s="32"/>
      <c r="L208" s="27"/>
      <c r="M208" s="32"/>
      <c r="N208" s="27"/>
      <c r="O208" s="27"/>
      <c r="P208" s="27"/>
      <c r="Q208" s="27"/>
      <c r="R208" s="32"/>
      <c r="S208" s="27"/>
      <c r="T208" s="27"/>
      <c r="U208" s="27"/>
      <c r="V208" s="27"/>
      <c r="W208" s="32"/>
      <c r="X208" s="32"/>
      <c r="Y208" s="32"/>
      <c r="Z208" s="27"/>
      <c r="AA208" s="27"/>
      <c r="AB208" s="27"/>
      <c r="AC208" s="33"/>
      <c r="AD208" s="32"/>
      <c r="AE208" s="27"/>
      <c r="AF208" s="27"/>
      <c r="AG208" s="30"/>
      <c r="AH208" s="30"/>
      <c r="AI208" s="30"/>
      <c r="AJ208" s="30"/>
    </row>
    <row r="209" spans="1:36" s="26" customFormat="1" ht="21" customHeight="1" thickBo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8"/>
      <c r="L209" s="27"/>
      <c r="M209" s="28"/>
      <c r="N209" s="27"/>
      <c r="O209" s="27"/>
      <c r="P209" s="27"/>
      <c r="Q209" s="27"/>
      <c r="R209" s="28"/>
      <c r="S209" s="27"/>
      <c r="T209" s="27"/>
      <c r="U209" s="27"/>
      <c r="V209" s="76" t="s">
        <v>9</v>
      </c>
      <c r="W209" s="77" t="s">
        <v>44</v>
      </c>
      <c r="X209" s="28"/>
      <c r="Y209" s="27"/>
      <c r="Z209" s="29"/>
      <c r="AA209" s="28"/>
      <c r="AB209" s="27"/>
      <c r="AC209" s="27"/>
      <c r="AD209" s="30"/>
      <c r="AE209" s="30"/>
      <c r="AF209" s="30"/>
      <c r="AG209" s="30"/>
    </row>
    <row r="210" spans="1:36" s="26" customFormat="1" ht="21" customHeight="1" thickBot="1">
      <c r="A210" s="143" t="s">
        <v>70</v>
      </c>
      <c r="B210" s="146" t="s">
        <v>96</v>
      </c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70"/>
      <c r="W210" s="71"/>
      <c r="Y210" s="27"/>
      <c r="AA210" s="28"/>
      <c r="AB210" s="27"/>
      <c r="AC210" s="27"/>
      <c r="AD210" s="30"/>
      <c r="AE210" s="30"/>
      <c r="AG210" s="30"/>
    </row>
    <row r="211" spans="1:36" s="26" customFormat="1" ht="21" customHeight="1" thickBot="1">
      <c r="A211" s="144"/>
      <c r="B211" s="147" t="s">
        <v>97</v>
      </c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70"/>
      <c r="W211" s="71"/>
      <c r="Y211" s="27"/>
      <c r="Z211" s="29"/>
      <c r="AA211" s="30"/>
      <c r="AB211" s="27"/>
      <c r="AC211" s="27"/>
      <c r="AD211" s="30"/>
      <c r="AE211" s="30"/>
      <c r="AF211" s="30"/>
      <c r="AG211" s="30"/>
    </row>
    <row r="212" spans="1:36" s="26" customFormat="1" ht="21" customHeight="1" thickBot="1">
      <c r="A212" s="145"/>
      <c r="B212" s="148" t="s">
        <v>95</v>
      </c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72" t="str">
        <f>IF(V210="○","○",IF(V211="○","○","×"))</f>
        <v>×</v>
      </c>
      <c r="W212" s="11" t="str">
        <f>IF(W210="○","○",IF(W211="○","○","×"))</f>
        <v>×</v>
      </c>
      <c r="Y212" s="27"/>
      <c r="Z212" s="27"/>
      <c r="AA212" s="27"/>
      <c r="AB212" s="27"/>
      <c r="AC212" s="29"/>
      <c r="AD212" s="30"/>
      <c r="AE212" s="27"/>
      <c r="AF212" s="27"/>
      <c r="AG212" s="30"/>
      <c r="AH212" s="30"/>
      <c r="AI212" s="30"/>
      <c r="AJ212" s="30"/>
    </row>
    <row r="213" spans="1:36" ht="18.600000000000001" thickBot="1"/>
    <row r="214" spans="1:36" ht="19.95" customHeight="1">
      <c r="A214" s="135"/>
      <c r="B214" s="68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69"/>
      <c r="AG214" s="137" t="s">
        <v>40</v>
      </c>
      <c r="AH214" s="138"/>
      <c r="AI214" s="138"/>
      <c r="AJ214" s="139"/>
    </row>
    <row r="215" spans="1:36" ht="19.95" customHeight="1" thickBot="1">
      <c r="A215" s="136"/>
      <c r="B215" s="56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140"/>
      <c r="AH215" s="141"/>
      <c r="AI215" s="141"/>
      <c r="AJ215" s="142"/>
    </row>
    <row r="216" spans="1:36" ht="86.25" customHeight="1" thickBot="1">
      <c r="A216" s="8" t="s">
        <v>41</v>
      </c>
      <c r="B216" s="74"/>
      <c r="C216" s="50"/>
      <c r="D216" s="50"/>
      <c r="E216" s="49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2"/>
      <c r="AF216" s="52"/>
      <c r="AG216" s="9" t="s">
        <v>42</v>
      </c>
      <c r="AH216" s="10" t="s">
        <v>43</v>
      </c>
      <c r="AI216" s="10" t="s">
        <v>16</v>
      </c>
      <c r="AJ216" s="11" t="s">
        <v>17</v>
      </c>
    </row>
    <row r="217" spans="1:36" ht="21" customHeight="1">
      <c r="A217" s="12" t="s">
        <v>9</v>
      </c>
      <c r="B217" s="59"/>
      <c r="C217" s="60"/>
      <c r="D217" s="60"/>
      <c r="E217" s="60"/>
      <c r="F217" s="60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2"/>
      <c r="Z217" s="62"/>
      <c r="AA217" s="62"/>
      <c r="AB217" s="62"/>
      <c r="AC217" s="62"/>
      <c r="AD217" s="60"/>
      <c r="AE217" s="60"/>
      <c r="AF217" s="63"/>
      <c r="AG217" s="13">
        <f>COUNTIF(B217:AF217,"■")</f>
        <v>0</v>
      </c>
      <c r="AH217" s="14">
        <f>COUNTIF(B217:AF217,"○")+COUNTIF(B217:AF217,"■")</f>
        <v>0</v>
      </c>
      <c r="AI217" s="15">
        <f>COUNTIFS($B$215:$AF$215,"土",B217:AF217,"○")+COUNTIFS($B$215:$AF$215,"日",B217:AF217,"○")+COUNTIFS($B$215:$AF$215,"土",B217:AF217,"■")+COUNTIFS($B$215:$AF$215,"日",B217:AF217,"■")</f>
        <v>0</v>
      </c>
      <c r="AJ217" s="16" t="str">
        <f>IF(AI217&lt;=AG217,"○","×")</f>
        <v>○</v>
      </c>
    </row>
    <row r="218" spans="1:36" ht="21" customHeight="1" thickBot="1">
      <c r="A218" s="17" t="s">
        <v>44</v>
      </c>
      <c r="B218" s="64"/>
      <c r="C218" s="65"/>
      <c r="D218" s="65"/>
      <c r="E218" s="65"/>
      <c r="F218" s="65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5"/>
      <c r="AB218" s="65"/>
      <c r="AC218" s="65"/>
      <c r="AD218" s="65"/>
      <c r="AE218" s="65"/>
      <c r="AF218" s="67"/>
      <c r="AG218" s="18">
        <f>COUNTIF(B218:AF218,"■")</f>
        <v>0</v>
      </c>
      <c r="AH218" s="19">
        <f>COUNTIF(B218:AF218,"○")+COUNTIF(B218:AF218,"■")</f>
        <v>0</v>
      </c>
      <c r="AI218" s="20">
        <f>COUNTIFS($B$215:$AF$215,"土",B218:AF218,"○")+COUNTIFS($B$215:$AF$215,"日",B218:AF218,"○")+COUNTIFS($B$215:$AF$215,"土",B218:AF218,"■")+COUNTIFS($B$215:$AF$215,"日",B218:AF218,"■")</f>
        <v>0</v>
      </c>
      <c r="AJ218" s="21" t="str">
        <f>IF(AI218&lt;=AG218,"○","×")</f>
        <v>○</v>
      </c>
    </row>
    <row r="219" spans="1:36" ht="81" customHeight="1" thickBot="1">
      <c r="A219" s="22" t="s">
        <v>45</v>
      </c>
      <c r="B219" s="48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23"/>
      <c r="AH219" s="24"/>
      <c r="AI219" s="24"/>
      <c r="AJ219" s="25"/>
    </row>
    <row r="220" spans="1:36" ht="7.8" customHeight="1" thickBot="1">
      <c r="A220" s="27"/>
      <c r="B220" s="27"/>
      <c r="C220" s="27"/>
      <c r="D220" s="27"/>
      <c r="E220" s="27"/>
      <c r="F220" s="27"/>
      <c r="G220" s="27"/>
      <c r="H220" s="31"/>
      <c r="I220" s="27"/>
      <c r="J220" s="27"/>
      <c r="K220" s="32"/>
      <c r="L220" s="27"/>
      <c r="M220" s="32"/>
      <c r="N220" s="27"/>
      <c r="O220" s="27"/>
      <c r="P220" s="27"/>
      <c r="Q220" s="27"/>
      <c r="R220" s="32"/>
      <c r="S220" s="27"/>
      <c r="T220" s="27"/>
      <c r="U220" s="27"/>
      <c r="V220" s="27"/>
      <c r="W220" s="32"/>
      <c r="X220" s="32"/>
      <c r="Y220" s="32"/>
      <c r="Z220" s="27"/>
      <c r="AA220" s="27"/>
      <c r="AB220" s="27"/>
      <c r="AC220" s="33"/>
      <c r="AD220" s="32"/>
      <c r="AE220" s="27"/>
      <c r="AF220" s="27"/>
      <c r="AG220" s="30"/>
      <c r="AH220" s="30"/>
      <c r="AI220" s="30"/>
      <c r="AJ220" s="30"/>
    </row>
    <row r="221" spans="1:36" s="26" customFormat="1" ht="21" customHeight="1" thickBo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8"/>
      <c r="L221" s="27"/>
      <c r="M221" s="28"/>
      <c r="N221" s="27"/>
      <c r="O221" s="27"/>
      <c r="P221" s="27"/>
      <c r="Q221" s="27"/>
      <c r="R221" s="28"/>
      <c r="S221" s="27"/>
      <c r="T221" s="27"/>
      <c r="U221" s="27"/>
      <c r="V221" s="76" t="s">
        <v>9</v>
      </c>
      <c r="W221" s="77" t="s">
        <v>44</v>
      </c>
      <c r="X221" s="28"/>
      <c r="Y221" s="27"/>
      <c r="Z221" s="29"/>
      <c r="AA221" s="28"/>
      <c r="AB221" s="27"/>
      <c r="AC221" s="27"/>
      <c r="AD221" s="30"/>
      <c r="AE221" s="30"/>
      <c r="AF221" s="30"/>
      <c r="AG221" s="30"/>
    </row>
    <row r="222" spans="1:36" s="26" customFormat="1" ht="21" customHeight="1" thickBot="1">
      <c r="A222" s="143" t="s">
        <v>70</v>
      </c>
      <c r="B222" s="146" t="s">
        <v>96</v>
      </c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70"/>
      <c r="W222" s="71"/>
      <c r="Y222" s="27"/>
      <c r="AA222" s="28"/>
      <c r="AB222" s="27"/>
      <c r="AC222" s="27"/>
      <c r="AD222" s="30"/>
      <c r="AE222" s="30"/>
      <c r="AG222" s="30"/>
    </row>
    <row r="223" spans="1:36" s="26" customFormat="1" ht="21" customHeight="1" thickBot="1">
      <c r="A223" s="144"/>
      <c r="B223" s="147" t="s">
        <v>97</v>
      </c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70"/>
      <c r="W223" s="71"/>
      <c r="Y223" s="27"/>
      <c r="Z223" s="29"/>
      <c r="AA223" s="30"/>
      <c r="AB223" s="27"/>
      <c r="AC223" s="27"/>
      <c r="AD223" s="30"/>
      <c r="AE223" s="30"/>
      <c r="AF223" s="30"/>
      <c r="AG223" s="30"/>
    </row>
    <row r="224" spans="1:36" s="26" customFormat="1" ht="21" customHeight="1" thickBot="1">
      <c r="A224" s="145"/>
      <c r="B224" s="148" t="s">
        <v>95</v>
      </c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72" t="str">
        <f>IF(V222="○","○",IF(V223="○","○","×"))</f>
        <v>×</v>
      </c>
      <c r="W224" s="11" t="str">
        <f>IF(W222="○","○",IF(W223="○","○","×"))</f>
        <v>×</v>
      </c>
      <c r="Y224" s="27"/>
      <c r="Z224" s="27"/>
      <c r="AA224" s="27"/>
      <c r="AB224" s="27"/>
      <c r="AC224" s="29"/>
      <c r="AD224" s="30"/>
      <c r="AE224" s="27"/>
      <c r="AF224" s="27"/>
      <c r="AG224" s="30"/>
      <c r="AH224" s="30"/>
      <c r="AI224" s="30"/>
      <c r="AJ224" s="30"/>
    </row>
    <row r="225" spans="1:36" ht="18.600000000000001" thickBot="1"/>
    <row r="226" spans="1:36" ht="19.95" customHeight="1">
      <c r="A226" s="135"/>
      <c r="B226" s="68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69"/>
      <c r="AG226" s="137" t="s">
        <v>40</v>
      </c>
      <c r="AH226" s="138"/>
      <c r="AI226" s="138"/>
      <c r="AJ226" s="139"/>
    </row>
    <row r="227" spans="1:36" ht="19.95" customHeight="1" thickBot="1">
      <c r="A227" s="136"/>
      <c r="B227" s="56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140"/>
      <c r="AH227" s="141"/>
      <c r="AI227" s="141"/>
      <c r="AJ227" s="142"/>
    </row>
    <row r="228" spans="1:36" ht="86.25" customHeight="1" thickBot="1">
      <c r="A228" s="8" t="s">
        <v>41</v>
      </c>
      <c r="B228" s="74"/>
      <c r="C228" s="50"/>
      <c r="D228" s="50"/>
      <c r="E228" s="49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2"/>
      <c r="AF228" s="52"/>
      <c r="AG228" s="9" t="s">
        <v>42</v>
      </c>
      <c r="AH228" s="10" t="s">
        <v>43</v>
      </c>
      <c r="AI228" s="10" t="s">
        <v>16</v>
      </c>
      <c r="AJ228" s="11" t="s">
        <v>17</v>
      </c>
    </row>
    <row r="229" spans="1:36" ht="21" customHeight="1">
      <c r="A229" s="12" t="s">
        <v>9</v>
      </c>
      <c r="B229" s="59"/>
      <c r="C229" s="60"/>
      <c r="D229" s="60"/>
      <c r="E229" s="60"/>
      <c r="F229" s="60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2"/>
      <c r="Z229" s="62"/>
      <c r="AA229" s="62"/>
      <c r="AB229" s="62"/>
      <c r="AC229" s="62"/>
      <c r="AD229" s="60"/>
      <c r="AE229" s="60"/>
      <c r="AF229" s="63"/>
      <c r="AG229" s="13">
        <f>COUNTIF(B229:AF229,"■")</f>
        <v>0</v>
      </c>
      <c r="AH229" s="14">
        <f>COUNTIF(B229:AF229,"○")+COUNTIF(B229:AF229,"■")</f>
        <v>0</v>
      </c>
      <c r="AI229" s="15">
        <f>COUNTIFS($B$227:$AF$227,"土",B229:AF229,"○")+COUNTIFS($B$227:$AF$227,"日",B229:AF229,"○")+COUNTIFS($B$227:$AF$227,"土",B229:AF229,"■")+COUNTIFS($B$227:$AF$227,"日",B229:AF229,"■")</f>
        <v>0</v>
      </c>
      <c r="AJ229" s="16" t="str">
        <f>IF(AI229&lt;=AG229,"○","×")</f>
        <v>○</v>
      </c>
    </row>
    <row r="230" spans="1:36" ht="21" customHeight="1" thickBot="1">
      <c r="A230" s="17" t="s">
        <v>44</v>
      </c>
      <c r="B230" s="64"/>
      <c r="C230" s="65"/>
      <c r="D230" s="65"/>
      <c r="E230" s="65"/>
      <c r="F230" s="65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5"/>
      <c r="AB230" s="65"/>
      <c r="AC230" s="65"/>
      <c r="AD230" s="65"/>
      <c r="AE230" s="65"/>
      <c r="AF230" s="67"/>
      <c r="AG230" s="18">
        <f>COUNTIF(B230:AF230,"■")</f>
        <v>0</v>
      </c>
      <c r="AH230" s="19">
        <f>COUNTIF(B230:AF230,"○")+COUNTIF(B230:AF230,"■")</f>
        <v>0</v>
      </c>
      <c r="AI230" s="20">
        <f>COUNTIFS($B$227:$AF$227,"土",B230:AF230,"○")+COUNTIFS($B$227:$AF$227,"日",B230:AF230,"○")+COUNTIFS($B$227:$AF$227,"土",B230:AF230,"■")+COUNTIFS($B$227:$AF$227,"日",B230:AF230,"■")</f>
        <v>0</v>
      </c>
      <c r="AJ230" s="21" t="str">
        <f>IF(AI230&lt;=AG230,"○","×")</f>
        <v>○</v>
      </c>
    </row>
    <row r="231" spans="1:36" ht="81" customHeight="1" thickBot="1">
      <c r="A231" s="22" t="s">
        <v>45</v>
      </c>
      <c r="B231" s="48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23"/>
      <c r="AH231" s="24"/>
      <c r="AI231" s="24"/>
      <c r="AJ231" s="25"/>
    </row>
    <row r="232" spans="1:36" ht="7.8" customHeight="1" thickBot="1">
      <c r="A232" s="27"/>
      <c r="B232" s="27"/>
      <c r="C232" s="27"/>
      <c r="D232" s="27"/>
      <c r="E232" s="27"/>
      <c r="F232" s="27"/>
      <c r="G232" s="27"/>
      <c r="H232" s="31"/>
      <c r="I232" s="27"/>
      <c r="J232" s="27"/>
      <c r="K232" s="32"/>
      <c r="L232" s="27"/>
      <c r="M232" s="32"/>
      <c r="N232" s="27"/>
      <c r="O232" s="27"/>
      <c r="P232" s="27"/>
      <c r="Q232" s="27"/>
      <c r="R232" s="32"/>
      <c r="S232" s="27"/>
      <c r="T232" s="27"/>
      <c r="U232" s="27"/>
      <c r="V232" s="27"/>
      <c r="W232" s="32"/>
      <c r="X232" s="32"/>
      <c r="Y232" s="32"/>
      <c r="Z232" s="27"/>
      <c r="AA232" s="27"/>
      <c r="AB232" s="27"/>
      <c r="AC232" s="33"/>
      <c r="AD232" s="32"/>
      <c r="AE232" s="27"/>
      <c r="AF232" s="27"/>
      <c r="AG232" s="30"/>
      <c r="AH232" s="30"/>
      <c r="AI232" s="30"/>
      <c r="AJ232" s="30"/>
    </row>
    <row r="233" spans="1:36" s="26" customFormat="1" ht="21" customHeight="1" thickBo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8"/>
      <c r="L233" s="27"/>
      <c r="M233" s="28"/>
      <c r="N233" s="27"/>
      <c r="O233" s="27"/>
      <c r="P233" s="27"/>
      <c r="Q233" s="27"/>
      <c r="R233" s="28"/>
      <c r="S233" s="27"/>
      <c r="T233" s="27"/>
      <c r="U233" s="27"/>
      <c r="V233" s="76" t="s">
        <v>9</v>
      </c>
      <c r="W233" s="77" t="s">
        <v>44</v>
      </c>
      <c r="X233" s="28"/>
      <c r="Y233" s="27"/>
      <c r="Z233" s="29"/>
      <c r="AA233" s="28"/>
      <c r="AB233" s="27"/>
      <c r="AC233" s="27"/>
      <c r="AD233" s="30"/>
      <c r="AE233" s="30"/>
      <c r="AF233" s="30"/>
      <c r="AG233" s="30"/>
    </row>
    <row r="234" spans="1:36" s="26" customFormat="1" ht="21" customHeight="1" thickBot="1">
      <c r="A234" s="143" t="s">
        <v>70</v>
      </c>
      <c r="B234" s="146" t="s">
        <v>96</v>
      </c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70"/>
      <c r="W234" s="71"/>
      <c r="Y234" s="27"/>
      <c r="AA234" s="28"/>
      <c r="AB234" s="27"/>
      <c r="AC234" s="27"/>
      <c r="AD234" s="30"/>
      <c r="AE234" s="30"/>
      <c r="AG234" s="30"/>
    </row>
    <row r="235" spans="1:36" s="26" customFormat="1" ht="21" customHeight="1" thickBot="1">
      <c r="A235" s="144"/>
      <c r="B235" s="147" t="s">
        <v>97</v>
      </c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70"/>
      <c r="W235" s="71"/>
      <c r="Y235" s="27"/>
      <c r="Z235" s="29"/>
      <c r="AA235" s="30"/>
      <c r="AB235" s="27"/>
      <c r="AC235" s="27"/>
      <c r="AD235" s="30"/>
      <c r="AE235" s="30"/>
      <c r="AF235" s="30"/>
      <c r="AG235" s="30"/>
    </row>
    <row r="236" spans="1:36" s="26" customFormat="1" ht="21" customHeight="1" thickBot="1">
      <c r="A236" s="145"/>
      <c r="B236" s="148" t="s">
        <v>95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72" t="str">
        <f>IF(V234="○","○",IF(V235="○","○","×"))</f>
        <v>×</v>
      </c>
      <c r="W236" s="11" t="str">
        <f>IF(W234="○","○",IF(W235="○","○","×"))</f>
        <v>×</v>
      </c>
      <c r="Y236" s="27"/>
      <c r="Z236" s="27"/>
      <c r="AA236" s="27"/>
      <c r="AB236" s="27"/>
      <c r="AC236" s="29"/>
      <c r="AD236" s="30"/>
      <c r="AE236" s="27"/>
      <c r="AF236" s="27"/>
      <c r="AG236" s="30"/>
      <c r="AH236" s="30"/>
      <c r="AI236" s="30"/>
      <c r="AJ236" s="30"/>
    </row>
    <row r="237" spans="1:36" ht="18.600000000000001" thickBot="1"/>
    <row r="238" spans="1:36" ht="19.95" customHeight="1">
      <c r="A238" s="135"/>
      <c r="B238" s="68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69"/>
      <c r="AG238" s="137" t="s">
        <v>40</v>
      </c>
      <c r="AH238" s="138"/>
      <c r="AI238" s="138"/>
      <c r="AJ238" s="139"/>
    </row>
    <row r="239" spans="1:36" ht="19.95" customHeight="1" thickBot="1">
      <c r="A239" s="136"/>
      <c r="B239" s="56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140"/>
      <c r="AH239" s="141"/>
      <c r="AI239" s="141"/>
      <c r="AJ239" s="142"/>
    </row>
    <row r="240" spans="1:36" ht="86.25" customHeight="1" thickBot="1">
      <c r="A240" s="8" t="s">
        <v>41</v>
      </c>
      <c r="B240" s="74"/>
      <c r="C240" s="50"/>
      <c r="D240" s="50"/>
      <c r="E240" s="49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2"/>
      <c r="AF240" s="52"/>
      <c r="AG240" s="9" t="s">
        <v>42</v>
      </c>
      <c r="AH240" s="10" t="s">
        <v>43</v>
      </c>
      <c r="AI240" s="10" t="s">
        <v>16</v>
      </c>
      <c r="AJ240" s="11" t="s">
        <v>17</v>
      </c>
    </row>
    <row r="241" spans="1:36" ht="21" customHeight="1">
      <c r="A241" s="12" t="s">
        <v>9</v>
      </c>
      <c r="B241" s="59"/>
      <c r="C241" s="60"/>
      <c r="D241" s="60"/>
      <c r="E241" s="60"/>
      <c r="F241" s="60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2"/>
      <c r="Z241" s="62"/>
      <c r="AA241" s="62"/>
      <c r="AB241" s="62"/>
      <c r="AC241" s="62"/>
      <c r="AD241" s="60"/>
      <c r="AE241" s="60"/>
      <c r="AF241" s="63"/>
      <c r="AG241" s="13">
        <f>COUNTIF(B241:AF241,"■")</f>
        <v>0</v>
      </c>
      <c r="AH241" s="14">
        <f>COUNTIF(B241:AF241,"○")+COUNTIF(B241:AF241,"■")</f>
        <v>0</v>
      </c>
      <c r="AI241" s="15">
        <f>COUNTIFS($B$239:$AF$239,"土",B241:AF241,"○")+COUNTIFS($B$239:$AF$239,"日",B241:AF241,"○")+COUNTIFS($B$239:$AF$239,"土",B241:AF241,"■")+COUNTIFS($B$239:$AF$239,"日",B241:AF241,"■")</f>
        <v>0</v>
      </c>
      <c r="AJ241" s="16" t="str">
        <f>IF(AI241&lt;=AG241,"○","×")</f>
        <v>○</v>
      </c>
    </row>
    <row r="242" spans="1:36" ht="21" customHeight="1" thickBot="1">
      <c r="A242" s="17" t="s">
        <v>44</v>
      </c>
      <c r="B242" s="64"/>
      <c r="C242" s="65"/>
      <c r="D242" s="65"/>
      <c r="E242" s="65"/>
      <c r="F242" s="65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5"/>
      <c r="AB242" s="65"/>
      <c r="AC242" s="65"/>
      <c r="AD242" s="65"/>
      <c r="AE242" s="65"/>
      <c r="AF242" s="67"/>
      <c r="AG242" s="18">
        <f>COUNTIF(B242:AF242,"■")</f>
        <v>0</v>
      </c>
      <c r="AH242" s="19">
        <f>COUNTIF(B242:AF242,"○")+COUNTIF(B242:AF242,"■")</f>
        <v>0</v>
      </c>
      <c r="AI242" s="20">
        <f>COUNTIFS($B$239:$AF$239,"土",B242:AF242,"○")+COUNTIFS($B$239:$AF$239,"日",B242:AF242,"○")+COUNTIFS($B$239:$AF$239,"土",B242:AF242,"■")+COUNTIFS($B$239:$AF$239,"日",B242:AF242,"■")</f>
        <v>0</v>
      </c>
      <c r="AJ242" s="21" t="str">
        <f>IF(AI242&lt;=AG242,"○","×")</f>
        <v>○</v>
      </c>
    </row>
    <row r="243" spans="1:36" ht="81" customHeight="1" thickBot="1">
      <c r="A243" s="22" t="s">
        <v>45</v>
      </c>
      <c r="B243" s="48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23"/>
      <c r="AH243" s="24"/>
      <c r="AI243" s="24"/>
      <c r="AJ243" s="25"/>
    </row>
    <row r="244" spans="1:36" ht="7.8" customHeight="1" thickBot="1">
      <c r="A244" s="27"/>
      <c r="B244" s="27"/>
      <c r="C244" s="27"/>
      <c r="D244" s="27"/>
      <c r="E244" s="27"/>
      <c r="F244" s="27"/>
      <c r="G244" s="27"/>
      <c r="H244" s="31"/>
      <c r="I244" s="27"/>
      <c r="J244" s="27"/>
      <c r="K244" s="32"/>
      <c r="L244" s="27"/>
      <c r="M244" s="32"/>
      <c r="N244" s="27"/>
      <c r="O244" s="27"/>
      <c r="P244" s="27"/>
      <c r="Q244" s="27"/>
      <c r="R244" s="32"/>
      <c r="S244" s="27"/>
      <c r="T244" s="27"/>
      <c r="U244" s="27"/>
      <c r="V244" s="27"/>
      <c r="W244" s="32"/>
      <c r="X244" s="32"/>
      <c r="Y244" s="32"/>
      <c r="Z244" s="27"/>
      <c r="AA244" s="27"/>
      <c r="AB244" s="27"/>
      <c r="AC244" s="33"/>
      <c r="AD244" s="32"/>
      <c r="AE244" s="27"/>
      <c r="AF244" s="27"/>
      <c r="AG244" s="30"/>
      <c r="AH244" s="30"/>
      <c r="AI244" s="30"/>
      <c r="AJ244" s="30"/>
    </row>
    <row r="245" spans="1:36" s="26" customFormat="1" ht="21" customHeight="1" thickBo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8"/>
      <c r="L245" s="27"/>
      <c r="M245" s="28"/>
      <c r="N245" s="27"/>
      <c r="O245" s="27"/>
      <c r="P245" s="27"/>
      <c r="Q245" s="27"/>
      <c r="R245" s="28"/>
      <c r="S245" s="27"/>
      <c r="T245" s="27"/>
      <c r="U245" s="27"/>
      <c r="V245" s="76" t="s">
        <v>9</v>
      </c>
      <c r="W245" s="77" t="s">
        <v>44</v>
      </c>
      <c r="X245" s="28"/>
      <c r="Y245" s="27"/>
      <c r="Z245" s="29"/>
      <c r="AA245" s="28"/>
      <c r="AB245" s="27"/>
      <c r="AC245" s="27"/>
      <c r="AD245" s="30"/>
      <c r="AE245" s="30"/>
      <c r="AF245" s="30"/>
      <c r="AG245" s="30"/>
    </row>
    <row r="246" spans="1:36" s="26" customFormat="1" ht="21" customHeight="1" thickBot="1">
      <c r="A246" s="143" t="s">
        <v>70</v>
      </c>
      <c r="B246" s="146" t="s">
        <v>96</v>
      </c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70"/>
      <c r="W246" s="71"/>
      <c r="Y246" s="27"/>
      <c r="AA246" s="28"/>
      <c r="AB246" s="27"/>
      <c r="AC246" s="27"/>
      <c r="AD246" s="30"/>
      <c r="AE246" s="30"/>
      <c r="AG246" s="30"/>
    </row>
    <row r="247" spans="1:36" s="26" customFormat="1" ht="21" customHeight="1" thickBot="1">
      <c r="A247" s="144"/>
      <c r="B247" s="147" t="s">
        <v>97</v>
      </c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70"/>
      <c r="W247" s="71"/>
      <c r="Y247" s="27"/>
      <c r="Z247" s="29"/>
      <c r="AA247" s="30"/>
      <c r="AB247" s="27"/>
      <c r="AC247" s="27"/>
      <c r="AD247" s="30"/>
      <c r="AE247" s="30"/>
      <c r="AF247" s="30"/>
      <c r="AG247" s="30"/>
    </row>
    <row r="248" spans="1:36" s="26" customFormat="1" ht="21" customHeight="1" thickBot="1">
      <c r="A248" s="145"/>
      <c r="B248" s="148" t="s">
        <v>95</v>
      </c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72" t="str">
        <f>IF(V246="○","○",IF(V247="○","○","×"))</f>
        <v>×</v>
      </c>
      <c r="W248" s="11" t="str">
        <f>IF(W246="○","○",IF(W247="○","○","×"))</f>
        <v>×</v>
      </c>
      <c r="Y248" s="27"/>
      <c r="Z248" s="27"/>
      <c r="AA248" s="27"/>
      <c r="AB248" s="27"/>
      <c r="AC248" s="29"/>
      <c r="AD248" s="30"/>
      <c r="AE248" s="27"/>
      <c r="AF248" s="27"/>
      <c r="AG248" s="30"/>
      <c r="AH248" s="30"/>
      <c r="AI248" s="30"/>
      <c r="AJ248" s="30"/>
    </row>
    <row r="249" spans="1:36" ht="18.600000000000001" thickBot="1"/>
    <row r="250" spans="1:36" ht="19.95" customHeight="1">
      <c r="A250" s="135"/>
      <c r="B250" s="68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69"/>
      <c r="AG250" s="137" t="s">
        <v>40</v>
      </c>
      <c r="AH250" s="138"/>
      <c r="AI250" s="138"/>
      <c r="AJ250" s="139"/>
    </row>
    <row r="251" spans="1:36" ht="19.95" customHeight="1" thickBot="1">
      <c r="A251" s="136"/>
      <c r="B251" s="56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140"/>
      <c r="AH251" s="141"/>
      <c r="AI251" s="141"/>
      <c r="AJ251" s="142"/>
    </row>
    <row r="252" spans="1:36" ht="86.25" customHeight="1" thickBot="1">
      <c r="A252" s="8" t="s">
        <v>41</v>
      </c>
      <c r="B252" s="74"/>
      <c r="C252" s="50"/>
      <c r="D252" s="50"/>
      <c r="E252" s="49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2"/>
      <c r="AF252" s="52"/>
      <c r="AG252" s="9" t="s">
        <v>42</v>
      </c>
      <c r="AH252" s="10" t="s">
        <v>43</v>
      </c>
      <c r="AI252" s="10" t="s">
        <v>16</v>
      </c>
      <c r="AJ252" s="11" t="s">
        <v>17</v>
      </c>
    </row>
    <row r="253" spans="1:36" ht="21" customHeight="1">
      <c r="A253" s="12" t="s">
        <v>9</v>
      </c>
      <c r="B253" s="59"/>
      <c r="C253" s="60"/>
      <c r="D253" s="60"/>
      <c r="E253" s="60"/>
      <c r="F253" s="60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2"/>
      <c r="Z253" s="62"/>
      <c r="AA253" s="62"/>
      <c r="AB253" s="62"/>
      <c r="AC253" s="62"/>
      <c r="AD253" s="60"/>
      <c r="AE253" s="60"/>
      <c r="AF253" s="63"/>
      <c r="AG253" s="13">
        <f>COUNTIF(B253:AF253,"■")</f>
        <v>0</v>
      </c>
      <c r="AH253" s="14">
        <f>COUNTIF(B253:AF253,"○")+COUNTIF(B253:AF253,"■")</f>
        <v>0</v>
      </c>
      <c r="AI253" s="15">
        <f>COUNTIFS($B$251:$AF$251,"土",B253:AF253,"○")+COUNTIFS($B$251:$AF$251,"日",B253:AF253,"○")+COUNTIFS($B$251:$AF$251,"土",B253:AF253,"■")+COUNTIFS($B$251:$AF$251,"日",B253:AF253,"■")</f>
        <v>0</v>
      </c>
      <c r="AJ253" s="16" t="str">
        <f>IF(AI253&lt;=AG253,"○","×")</f>
        <v>○</v>
      </c>
    </row>
    <row r="254" spans="1:36" ht="21" customHeight="1" thickBot="1">
      <c r="A254" s="17" t="s">
        <v>44</v>
      </c>
      <c r="B254" s="64"/>
      <c r="C254" s="65"/>
      <c r="D254" s="65"/>
      <c r="E254" s="65"/>
      <c r="F254" s="65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5"/>
      <c r="AB254" s="65"/>
      <c r="AC254" s="65"/>
      <c r="AD254" s="65"/>
      <c r="AE254" s="65"/>
      <c r="AF254" s="67"/>
      <c r="AG254" s="18">
        <f>COUNTIF(B254:AF254,"■")</f>
        <v>0</v>
      </c>
      <c r="AH254" s="19">
        <f>COUNTIF(B254:AF254,"○")+COUNTIF(B254:AF254,"■")</f>
        <v>0</v>
      </c>
      <c r="AI254" s="20">
        <f>COUNTIFS($B$251:$AF$251,"土",B254:AF254,"○")+COUNTIFS($B$251:$AF$251,"日",B254:AF254,"○")+COUNTIFS($B$251:$AF$251,"土",B254:AF254,"■")+COUNTIFS($B$251:$AF$251,"日",B254:AF254,"■")</f>
        <v>0</v>
      </c>
      <c r="AJ254" s="21" t="str">
        <f>IF(AI254&lt;=AG254,"○","×")</f>
        <v>○</v>
      </c>
    </row>
    <row r="255" spans="1:36" ht="81" customHeight="1" thickBot="1">
      <c r="A255" s="22" t="s">
        <v>45</v>
      </c>
      <c r="B255" s="48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23"/>
      <c r="AH255" s="24"/>
      <c r="AI255" s="24"/>
      <c r="AJ255" s="25"/>
    </row>
    <row r="256" spans="1:36" ht="7.8" customHeight="1" thickBot="1">
      <c r="A256" s="27"/>
      <c r="B256" s="27"/>
      <c r="C256" s="27"/>
      <c r="D256" s="27"/>
      <c r="E256" s="27"/>
      <c r="F256" s="27"/>
      <c r="G256" s="27"/>
      <c r="H256" s="31"/>
      <c r="I256" s="27"/>
      <c r="J256" s="27"/>
      <c r="K256" s="32"/>
      <c r="L256" s="27"/>
      <c r="M256" s="32"/>
      <c r="N256" s="27"/>
      <c r="O256" s="27"/>
      <c r="P256" s="27"/>
      <c r="Q256" s="27"/>
      <c r="R256" s="32"/>
      <c r="S256" s="27"/>
      <c r="T256" s="27"/>
      <c r="U256" s="27"/>
      <c r="V256" s="27"/>
      <c r="W256" s="32"/>
      <c r="X256" s="32"/>
      <c r="Y256" s="32"/>
      <c r="Z256" s="27"/>
      <c r="AA256" s="27"/>
      <c r="AB256" s="27"/>
      <c r="AC256" s="33"/>
      <c r="AD256" s="32"/>
      <c r="AE256" s="27"/>
      <c r="AF256" s="27"/>
      <c r="AG256" s="30"/>
      <c r="AH256" s="30"/>
      <c r="AI256" s="30"/>
      <c r="AJ256" s="30"/>
    </row>
    <row r="257" spans="1:36" s="26" customFormat="1" ht="21" customHeight="1" thickBo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8"/>
      <c r="L257" s="27"/>
      <c r="M257" s="28"/>
      <c r="N257" s="27"/>
      <c r="O257" s="27"/>
      <c r="P257" s="27"/>
      <c r="Q257" s="27"/>
      <c r="R257" s="28"/>
      <c r="S257" s="27"/>
      <c r="T257" s="27"/>
      <c r="U257" s="27"/>
      <c r="V257" s="76" t="s">
        <v>9</v>
      </c>
      <c r="W257" s="77" t="s">
        <v>44</v>
      </c>
      <c r="X257" s="28"/>
      <c r="Y257" s="27"/>
      <c r="Z257" s="29"/>
      <c r="AA257" s="28"/>
      <c r="AB257" s="27"/>
      <c r="AC257" s="27"/>
      <c r="AD257" s="30"/>
      <c r="AE257" s="30"/>
      <c r="AF257" s="30"/>
      <c r="AG257" s="30"/>
    </row>
    <row r="258" spans="1:36" s="26" customFormat="1" ht="21" customHeight="1" thickBot="1">
      <c r="A258" s="143" t="s">
        <v>70</v>
      </c>
      <c r="B258" s="146" t="s">
        <v>96</v>
      </c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70"/>
      <c r="W258" s="71"/>
      <c r="Y258" s="27"/>
      <c r="AA258" s="28"/>
      <c r="AB258" s="27"/>
      <c r="AC258" s="27"/>
      <c r="AD258" s="30"/>
      <c r="AE258" s="30"/>
      <c r="AG258" s="30"/>
    </row>
    <row r="259" spans="1:36" s="26" customFormat="1" ht="21" customHeight="1" thickBot="1">
      <c r="A259" s="144"/>
      <c r="B259" s="147" t="s">
        <v>97</v>
      </c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70"/>
      <c r="W259" s="71"/>
      <c r="Y259" s="27"/>
      <c r="Z259" s="29"/>
      <c r="AA259" s="30"/>
      <c r="AB259" s="27"/>
      <c r="AC259" s="27"/>
      <c r="AD259" s="30"/>
      <c r="AE259" s="30"/>
      <c r="AF259" s="30"/>
      <c r="AG259" s="30"/>
    </row>
    <row r="260" spans="1:36" s="26" customFormat="1" ht="21" customHeight="1" thickBot="1">
      <c r="A260" s="145"/>
      <c r="B260" s="148" t="s">
        <v>95</v>
      </c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72" t="str">
        <f>IF(V258="○","○",IF(V259="○","○","×"))</f>
        <v>×</v>
      </c>
      <c r="W260" s="11" t="str">
        <f>IF(W258="○","○",IF(W259="○","○","×"))</f>
        <v>×</v>
      </c>
      <c r="Y260" s="27"/>
      <c r="Z260" s="27"/>
      <c r="AA260" s="27"/>
      <c r="AB260" s="27"/>
      <c r="AC260" s="29"/>
      <c r="AD260" s="30"/>
      <c r="AE260" s="27"/>
      <c r="AF260" s="27"/>
      <c r="AG260" s="30"/>
      <c r="AH260" s="30"/>
      <c r="AI260" s="30"/>
      <c r="AJ260" s="30"/>
    </row>
    <row r="261" spans="1:36" ht="18.600000000000001" thickBot="1"/>
    <row r="262" spans="1:36" ht="19.95" customHeight="1">
      <c r="A262" s="135"/>
      <c r="B262" s="68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69"/>
      <c r="AG262" s="137" t="s">
        <v>40</v>
      </c>
      <c r="AH262" s="138"/>
      <c r="AI262" s="138"/>
      <c r="AJ262" s="139"/>
    </row>
    <row r="263" spans="1:36" ht="19.95" customHeight="1" thickBot="1">
      <c r="A263" s="136"/>
      <c r="B263" s="56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140"/>
      <c r="AH263" s="141"/>
      <c r="AI263" s="141"/>
      <c r="AJ263" s="142"/>
    </row>
    <row r="264" spans="1:36" ht="86.25" customHeight="1" thickBot="1">
      <c r="A264" s="8" t="s">
        <v>41</v>
      </c>
      <c r="B264" s="74"/>
      <c r="C264" s="50"/>
      <c r="D264" s="50"/>
      <c r="E264" s="49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2"/>
      <c r="AF264" s="52"/>
      <c r="AG264" s="9" t="s">
        <v>42</v>
      </c>
      <c r="AH264" s="10" t="s">
        <v>43</v>
      </c>
      <c r="AI264" s="10" t="s">
        <v>16</v>
      </c>
      <c r="AJ264" s="11" t="s">
        <v>17</v>
      </c>
    </row>
    <row r="265" spans="1:36" ht="21" customHeight="1">
      <c r="A265" s="12" t="s">
        <v>9</v>
      </c>
      <c r="B265" s="59"/>
      <c r="C265" s="60"/>
      <c r="D265" s="60"/>
      <c r="E265" s="60"/>
      <c r="F265" s="60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2"/>
      <c r="Z265" s="62"/>
      <c r="AA265" s="62"/>
      <c r="AB265" s="62"/>
      <c r="AC265" s="62"/>
      <c r="AD265" s="60"/>
      <c r="AE265" s="60"/>
      <c r="AF265" s="63"/>
      <c r="AG265" s="13">
        <f>COUNTIF(B265:AF265,"■")</f>
        <v>0</v>
      </c>
      <c r="AH265" s="14">
        <f>COUNTIF(B265:AF265,"○")+COUNTIF(B265:AF265,"■")</f>
        <v>0</v>
      </c>
      <c r="AI265" s="15">
        <f>COUNTIFS($B$263:$AF$263,"土",B265:AF265,"○")+COUNTIFS($B$263:$AF$263,"日",B265:AF265,"○")+COUNTIFS($B$263:$AF$263,"土",B265:AF265,"■")+COUNTIFS($B$263:$AF$263,"日",B265:AF265,"■")</f>
        <v>0</v>
      </c>
      <c r="AJ265" s="16" t="str">
        <f>IF(AI265&lt;=AG265,"○","×")</f>
        <v>○</v>
      </c>
    </row>
    <row r="266" spans="1:36" ht="21" customHeight="1" thickBot="1">
      <c r="A266" s="17" t="s">
        <v>44</v>
      </c>
      <c r="B266" s="64"/>
      <c r="C266" s="65"/>
      <c r="D266" s="65"/>
      <c r="E266" s="65"/>
      <c r="F266" s="65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5"/>
      <c r="AB266" s="65"/>
      <c r="AC266" s="65"/>
      <c r="AD266" s="65"/>
      <c r="AE266" s="65"/>
      <c r="AF266" s="67"/>
      <c r="AG266" s="18">
        <f>COUNTIF(B266:AF266,"■")</f>
        <v>0</v>
      </c>
      <c r="AH266" s="19">
        <f>COUNTIF(B266:AF266,"○")+COUNTIF(B266:AF266,"■")</f>
        <v>0</v>
      </c>
      <c r="AI266" s="20">
        <f>COUNTIFS($B$263:$AF$263,"土",B266:AF266,"○")+COUNTIFS($B$263:$AF$263,"日",B266:AF266,"○")+COUNTIFS($B$263:$AF$263,"土",B266:AF266,"■")+COUNTIFS($B$263:$AF$263,"日",B266:AF266,"■")</f>
        <v>0</v>
      </c>
      <c r="AJ266" s="21" t="str">
        <f>IF(AI266&lt;=AG266,"○","×")</f>
        <v>○</v>
      </c>
    </row>
    <row r="267" spans="1:36" ht="81" customHeight="1" thickBot="1">
      <c r="A267" s="22" t="s">
        <v>45</v>
      </c>
      <c r="B267" s="48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23"/>
      <c r="AH267" s="24"/>
      <c r="AI267" s="24"/>
      <c r="AJ267" s="25"/>
    </row>
    <row r="268" spans="1:36" ht="7.8" customHeight="1" thickBot="1">
      <c r="A268" s="27"/>
      <c r="B268" s="27"/>
      <c r="C268" s="27"/>
      <c r="D268" s="27"/>
      <c r="E268" s="27"/>
      <c r="F268" s="27"/>
      <c r="G268" s="27"/>
      <c r="H268" s="31"/>
      <c r="I268" s="27"/>
      <c r="J268" s="27"/>
      <c r="K268" s="32"/>
      <c r="L268" s="27"/>
      <c r="M268" s="32"/>
      <c r="N268" s="27"/>
      <c r="O268" s="27"/>
      <c r="P268" s="27"/>
      <c r="Q268" s="27"/>
      <c r="R268" s="32"/>
      <c r="S268" s="27"/>
      <c r="T268" s="27"/>
      <c r="U268" s="27"/>
      <c r="V268" s="27"/>
      <c r="W268" s="32"/>
      <c r="X268" s="32"/>
      <c r="Y268" s="32"/>
      <c r="Z268" s="27"/>
      <c r="AA268" s="27"/>
      <c r="AB268" s="27"/>
      <c r="AC268" s="33"/>
      <c r="AD268" s="32"/>
      <c r="AE268" s="27"/>
      <c r="AF268" s="27"/>
      <c r="AG268" s="30"/>
      <c r="AH268" s="30"/>
      <c r="AI268" s="30"/>
      <c r="AJ268" s="30"/>
    </row>
    <row r="269" spans="1:36" s="26" customFormat="1" ht="21" customHeight="1" thickBo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8"/>
      <c r="L269" s="27"/>
      <c r="M269" s="28"/>
      <c r="N269" s="27"/>
      <c r="O269" s="27"/>
      <c r="P269" s="27"/>
      <c r="Q269" s="27"/>
      <c r="R269" s="28"/>
      <c r="S269" s="27"/>
      <c r="T269" s="27"/>
      <c r="U269" s="27"/>
      <c r="V269" s="76" t="s">
        <v>9</v>
      </c>
      <c r="W269" s="77" t="s">
        <v>44</v>
      </c>
      <c r="X269" s="28"/>
      <c r="Y269" s="27"/>
      <c r="Z269" s="29"/>
      <c r="AA269" s="28"/>
      <c r="AB269" s="27"/>
      <c r="AC269" s="27"/>
      <c r="AD269" s="30"/>
      <c r="AE269" s="30"/>
      <c r="AF269" s="30"/>
      <c r="AG269" s="30"/>
    </row>
    <row r="270" spans="1:36" s="26" customFormat="1" ht="21" customHeight="1" thickBot="1">
      <c r="A270" s="143" t="s">
        <v>70</v>
      </c>
      <c r="B270" s="146" t="s">
        <v>96</v>
      </c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70"/>
      <c r="W270" s="71"/>
      <c r="Y270" s="27"/>
      <c r="AA270" s="28"/>
      <c r="AB270" s="27"/>
      <c r="AC270" s="27"/>
      <c r="AD270" s="30"/>
      <c r="AE270" s="30"/>
      <c r="AG270" s="30"/>
    </row>
    <row r="271" spans="1:36" s="26" customFormat="1" ht="21" customHeight="1" thickBot="1">
      <c r="A271" s="144"/>
      <c r="B271" s="147" t="s">
        <v>97</v>
      </c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70"/>
      <c r="W271" s="71"/>
      <c r="Y271" s="27"/>
      <c r="Z271" s="29"/>
      <c r="AA271" s="30"/>
      <c r="AB271" s="27"/>
      <c r="AC271" s="27"/>
      <c r="AD271" s="30"/>
      <c r="AE271" s="30"/>
      <c r="AF271" s="30"/>
      <c r="AG271" s="30"/>
    </row>
    <row r="272" spans="1:36" s="26" customFormat="1" ht="21" customHeight="1" thickBot="1">
      <c r="A272" s="145"/>
      <c r="B272" s="148" t="s">
        <v>95</v>
      </c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72" t="str">
        <f>IF(V270="○","○",IF(V271="○","○","×"))</f>
        <v>×</v>
      </c>
      <c r="W272" s="11" t="str">
        <f>IF(W270="○","○",IF(W271="○","○","×"))</f>
        <v>×</v>
      </c>
      <c r="Y272" s="27"/>
      <c r="Z272" s="27"/>
      <c r="AA272" s="27"/>
      <c r="AB272" s="27"/>
      <c r="AC272" s="29"/>
      <c r="AD272" s="30"/>
      <c r="AE272" s="27"/>
      <c r="AF272" s="27"/>
      <c r="AG272" s="30"/>
      <c r="AH272" s="30"/>
      <c r="AI272" s="30"/>
      <c r="AJ272" s="30"/>
    </row>
    <row r="273" spans="1:36" ht="18.600000000000001" thickBot="1"/>
    <row r="274" spans="1:36" ht="19.95" customHeight="1">
      <c r="A274" s="135"/>
      <c r="B274" s="68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69"/>
      <c r="AG274" s="137" t="s">
        <v>40</v>
      </c>
      <c r="AH274" s="138"/>
      <c r="AI274" s="138"/>
      <c r="AJ274" s="139"/>
    </row>
    <row r="275" spans="1:36" ht="19.95" customHeight="1" thickBot="1">
      <c r="A275" s="136"/>
      <c r="B275" s="56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140"/>
      <c r="AH275" s="141"/>
      <c r="AI275" s="141"/>
      <c r="AJ275" s="142"/>
    </row>
    <row r="276" spans="1:36" ht="86.25" customHeight="1" thickBot="1">
      <c r="A276" s="8" t="s">
        <v>41</v>
      </c>
      <c r="B276" s="74"/>
      <c r="C276" s="50"/>
      <c r="D276" s="50"/>
      <c r="E276" s="49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2"/>
      <c r="AF276" s="52"/>
      <c r="AG276" s="9" t="s">
        <v>42</v>
      </c>
      <c r="AH276" s="10" t="s">
        <v>43</v>
      </c>
      <c r="AI276" s="10" t="s">
        <v>16</v>
      </c>
      <c r="AJ276" s="11" t="s">
        <v>17</v>
      </c>
    </row>
    <row r="277" spans="1:36" ht="21" customHeight="1">
      <c r="A277" s="12" t="s">
        <v>9</v>
      </c>
      <c r="B277" s="59"/>
      <c r="C277" s="60"/>
      <c r="D277" s="60"/>
      <c r="E277" s="60"/>
      <c r="F277" s="60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2"/>
      <c r="Z277" s="62"/>
      <c r="AA277" s="62"/>
      <c r="AB277" s="62"/>
      <c r="AC277" s="62"/>
      <c r="AD277" s="60"/>
      <c r="AE277" s="60"/>
      <c r="AF277" s="63"/>
      <c r="AG277" s="13">
        <f>COUNTIF(B277:AF277,"■")</f>
        <v>0</v>
      </c>
      <c r="AH277" s="14">
        <f>COUNTIF(B277:AF277,"○")+COUNTIF(B277:AF277,"■")</f>
        <v>0</v>
      </c>
      <c r="AI277" s="15">
        <f>COUNTIFS($B$275:$AF$275,"土",B277:AF277,"○")+COUNTIFS($B$275:$AF$275,"日",B277:AF277,"○")+COUNTIFS($B$275:$AF$275,"土",B277:AF277,"■")+COUNTIFS($B$275:$AF$275,"日",B277:AF277,"■")</f>
        <v>0</v>
      </c>
      <c r="AJ277" s="16" t="str">
        <f>IF(AI277&lt;=AG277,"○","×")</f>
        <v>○</v>
      </c>
    </row>
    <row r="278" spans="1:36" ht="21" customHeight="1" thickBot="1">
      <c r="A278" s="17" t="s">
        <v>44</v>
      </c>
      <c r="B278" s="64"/>
      <c r="C278" s="65"/>
      <c r="D278" s="65"/>
      <c r="E278" s="65"/>
      <c r="F278" s="65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5"/>
      <c r="AB278" s="65"/>
      <c r="AC278" s="65"/>
      <c r="AD278" s="65"/>
      <c r="AE278" s="65"/>
      <c r="AF278" s="67"/>
      <c r="AG278" s="18">
        <f>COUNTIF(B278:AF278,"■")</f>
        <v>0</v>
      </c>
      <c r="AH278" s="19">
        <f>COUNTIF(B278:AF278,"○")+COUNTIF(B278:AF278,"■")</f>
        <v>0</v>
      </c>
      <c r="AI278" s="20">
        <f>COUNTIFS($B$275:$AF$275,"土",B278:AF278,"○")+COUNTIFS($B$275:$AF$275,"日",B278:AF278,"○")+COUNTIFS($B$275:$AF$275,"土",B278:AF278,"■")+COUNTIFS($B$275:$AF$275,"日",B278:AF278,"■")</f>
        <v>0</v>
      </c>
      <c r="AJ278" s="21" t="str">
        <f>IF(AI278&lt;=AG278,"○","×")</f>
        <v>○</v>
      </c>
    </row>
    <row r="279" spans="1:36" ht="81" customHeight="1" thickBot="1">
      <c r="A279" s="22" t="s">
        <v>45</v>
      </c>
      <c r="B279" s="48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23"/>
      <c r="AH279" s="24"/>
      <c r="AI279" s="24"/>
      <c r="AJ279" s="25"/>
    </row>
    <row r="280" spans="1:36" ht="7.8" customHeight="1" thickBot="1">
      <c r="A280" s="27"/>
      <c r="B280" s="27"/>
      <c r="C280" s="27"/>
      <c r="D280" s="27"/>
      <c r="E280" s="27"/>
      <c r="F280" s="27"/>
      <c r="G280" s="27"/>
      <c r="H280" s="31"/>
      <c r="I280" s="27"/>
      <c r="J280" s="27"/>
      <c r="K280" s="32"/>
      <c r="L280" s="27"/>
      <c r="M280" s="32"/>
      <c r="N280" s="27"/>
      <c r="O280" s="27"/>
      <c r="P280" s="27"/>
      <c r="Q280" s="27"/>
      <c r="R280" s="32"/>
      <c r="S280" s="27"/>
      <c r="T280" s="27"/>
      <c r="U280" s="27"/>
      <c r="V280" s="27"/>
      <c r="W280" s="32"/>
      <c r="X280" s="32"/>
      <c r="Y280" s="32"/>
      <c r="Z280" s="27"/>
      <c r="AA280" s="27"/>
      <c r="AB280" s="27"/>
      <c r="AC280" s="33"/>
      <c r="AD280" s="32"/>
      <c r="AE280" s="27"/>
      <c r="AF280" s="27"/>
      <c r="AG280" s="30"/>
      <c r="AH280" s="30"/>
      <c r="AI280" s="30"/>
      <c r="AJ280" s="30"/>
    </row>
    <row r="281" spans="1:36" s="26" customFormat="1" ht="21" customHeight="1" thickBo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8"/>
      <c r="L281" s="27"/>
      <c r="M281" s="28"/>
      <c r="N281" s="27"/>
      <c r="O281" s="27"/>
      <c r="P281" s="27"/>
      <c r="Q281" s="27"/>
      <c r="R281" s="28"/>
      <c r="S281" s="27"/>
      <c r="T281" s="27"/>
      <c r="U281" s="27"/>
      <c r="V281" s="76" t="s">
        <v>9</v>
      </c>
      <c r="W281" s="77" t="s">
        <v>44</v>
      </c>
      <c r="X281" s="28"/>
      <c r="Y281" s="27"/>
      <c r="Z281" s="29"/>
      <c r="AA281" s="28"/>
      <c r="AB281" s="27"/>
      <c r="AC281" s="27"/>
      <c r="AD281" s="30"/>
      <c r="AE281" s="30"/>
      <c r="AF281" s="30"/>
      <c r="AG281" s="30"/>
    </row>
    <row r="282" spans="1:36" s="26" customFormat="1" ht="21" customHeight="1" thickBot="1">
      <c r="A282" s="143" t="s">
        <v>70</v>
      </c>
      <c r="B282" s="146" t="s">
        <v>96</v>
      </c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70"/>
      <c r="W282" s="71"/>
      <c r="Y282" s="27"/>
      <c r="AA282" s="28"/>
      <c r="AB282" s="27"/>
      <c r="AC282" s="27"/>
      <c r="AD282" s="30"/>
      <c r="AE282" s="30"/>
      <c r="AG282" s="30"/>
    </row>
    <row r="283" spans="1:36" s="26" customFormat="1" ht="21" customHeight="1" thickBot="1">
      <c r="A283" s="144"/>
      <c r="B283" s="147" t="s">
        <v>97</v>
      </c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70"/>
      <c r="W283" s="71"/>
      <c r="Y283" s="27"/>
      <c r="Z283" s="29"/>
      <c r="AA283" s="30"/>
      <c r="AB283" s="27"/>
      <c r="AC283" s="27"/>
      <c r="AD283" s="30"/>
      <c r="AE283" s="30"/>
      <c r="AF283" s="30"/>
      <c r="AG283" s="30"/>
    </row>
    <row r="284" spans="1:36" s="26" customFormat="1" ht="21" customHeight="1" thickBot="1">
      <c r="A284" s="145"/>
      <c r="B284" s="148" t="s">
        <v>95</v>
      </c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72" t="str">
        <f>IF(V282="○","○",IF(V283="○","○","×"))</f>
        <v>×</v>
      </c>
      <c r="W284" s="11" t="str">
        <f>IF(W282="○","○",IF(W283="○","○","×"))</f>
        <v>×</v>
      </c>
      <c r="Y284" s="27"/>
      <c r="Z284" s="27"/>
      <c r="AA284" s="27"/>
      <c r="AB284" s="27"/>
      <c r="AC284" s="29"/>
      <c r="AD284" s="30"/>
      <c r="AE284" s="27"/>
      <c r="AF284" s="27"/>
      <c r="AG284" s="30"/>
      <c r="AH284" s="30"/>
      <c r="AI284" s="30"/>
      <c r="AJ284" s="30"/>
    </row>
    <row r="285" spans="1:36" ht="18.600000000000001" thickBot="1"/>
    <row r="286" spans="1:36" ht="19.95" customHeight="1">
      <c r="A286" s="135"/>
      <c r="B286" s="68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69"/>
      <c r="AG286" s="137" t="s">
        <v>40</v>
      </c>
      <c r="AH286" s="138"/>
      <c r="AI286" s="138"/>
      <c r="AJ286" s="139"/>
    </row>
    <row r="287" spans="1:36" ht="19.95" customHeight="1" thickBot="1">
      <c r="A287" s="136"/>
      <c r="B287" s="56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140"/>
      <c r="AH287" s="141"/>
      <c r="AI287" s="141"/>
      <c r="AJ287" s="142"/>
    </row>
    <row r="288" spans="1:36" ht="86.25" customHeight="1" thickBot="1">
      <c r="A288" s="8" t="s">
        <v>41</v>
      </c>
      <c r="B288" s="74"/>
      <c r="C288" s="50"/>
      <c r="D288" s="50"/>
      <c r="E288" s="49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2"/>
      <c r="AF288" s="52"/>
      <c r="AG288" s="9" t="s">
        <v>42</v>
      </c>
      <c r="AH288" s="10" t="s">
        <v>43</v>
      </c>
      <c r="AI288" s="10" t="s">
        <v>16</v>
      </c>
      <c r="AJ288" s="11" t="s">
        <v>17</v>
      </c>
    </row>
    <row r="289" spans="1:36" ht="21" customHeight="1">
      <c r="A289" s="12" t="s">
        <v>9</v>
      </c>
      <c r="B289" s="59"/>
      <c r="C289" s="60"/>
      <c r="D289" s="60"/>
      <c r="E289" s="60"/>
      <c r="F289" s="60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2"/>
      <c r="Z289" s="62"/>
      <c r="AA289" s="62"/>
      <c r="AB289" s="62"/>
      <c r="AC289" s="62"/>
      <c r="AD289" s="60"/>
      <c r="AE289" s="60"/>
      <c r="AF289" s="63"/>
      <c r="AG289" s="13">
        <f>COUNTIF(B289:AF289,"■")</f>
        <v>0</v>
      </c>
      <c r="AH289" s="14">
        <f>COUNTIF(B289:AF289,"○")+COUNTIF(B289:AF289,"■")</f>
        <v>0</v>
      </c>
      <c r="AI289" s="15">
        <f>COUNTIFS($B$287:$AF$287,"土",B289:AF289,"○")+COUNTIFS($B$287:$AF$287,"日",B289:AF289,"○")+COUNTIFS($B$287:$AF$287,"土",B289:AF289,"■")+COUNTIFS($B$287:$AF$287,"日",B289:AF289,"■")</f>
        <v>0</v>
      </c>
      <c r="AJ289" s="16" t="str">
        <f>IF(AI289&lt;=AG289,"○","×")</f>
        <v>○</v>
      </c>
    </row>
    <row r="290" spans="1:36" ht="21" customHeight="1" thickBot="1">
      <c r="A290" s="17" t="s">
        <v>44</v>
      </c>
      <c r="B290" s="64"/>
      <c r="C290" s="65"/>
      <c r="D290" s="65"/>
      <c r="E290" s="65"/>
      <c r="F290" s="65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5"/>
      <c r="AB290" s="65"/>
      <c r="AC290" s="65"/>
      <c r="AD290" s="65"/>
      <c r="AE290" s="65"/>
      <c r="AF290" s="67"/>
      <c r="AG290" s="18">
        <f>COUNTIF(B290:AF290,"■")</f>
        <v>0</v>
      </c>
      <c r="AH290" s="19">
        <f>COUNTIF(B290:AF290,"○")+COUNTIF(B290:AF290,"■")</f>
        <v>0</v>
      </c>
      <c r="AI290" s="20">
        <f>COUNTIFS($B$287:$AF$287,"土",B290:AF290,"○")+COUNTIFS($B$287:$AF$287,"日",B290:AF290,"○")+COUNTIFS($B$287:$AF$287,"土",B290:AF290,"■")+COUNTIFS($B$287:$AF$287,"日",B290:AF290,"■")</f>
        <v>0</v>
      </c>
      <c r="AJ290" s="21" t="str">
        <f>IF(AI290&lt;=AG290,"○","×")</f>
        <v>○</v>
      </c>
    </row>
    <row r="291" spans="1:36" ht="81" customHeight="1" thickBot="1">
      <c r="A291" s="22" t="s">
        <v>45</v>
      </c>
      <c r="B291" s="48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23"/>
      <c r="AH291" s="24"/>
      <c r="AI291" s="24"/>
      <c r="AJ291" s="25"/>
    </row>
    <row r="292" spans="1:36" ht="7.8" customHeight="1" thickBot="1">
      <c r="A292" s="27"/>
      <c r="B292" s="27"/>
      <c r="C292" s="27"/>
      <c r="D292" s="27"/>
      <c r="E292" s="27"/>
      <c r="F292" s="27"/>
      <c r="G292" s="27"/>
      <c r="H292" s="31"/>
      <c r="I292" s="27"/>
      <c r="J292" s="27"/>
      <c r="K292" s="32"/>
      <c r="L292" s="27"/>
      <c r="M292" s="32"/>
      <c r="N292" s="27"/>
      <c r="O292" s="27"/>
      <c r="P292" s="27"/>
      <c r="Q292" s="27"/>
      <c r="R292" s="32"/>
      <c r="S292" s="27"/>
      <c r="T292" s="27"/>
      <c r="U292" s="27"/>
      <c r="V292" s="27"/>
      <c r="W292" s="32"/>
      <c r="X292" s="32"/>
      <c r="Y292" s="32"/>
      <c r="Z292" s="27"/>
      <c r="AA292" s="27"/>
      <c r="AB292" s="27"/>
      <c r="AC292" s="33"/>
      <c r="AD292" s="32"/>
      <c r="AE292" s="27"/>
      <c r="AF292" s="27"/>
      <c r="AG292" s="30"/>
      <c r="AH292" s="30"/>
      <c r="AI292" s="30"/>
      <c r="AJ292" s="30"/>
    </row>
    <row r="293" spans="1:36" s="26" customFormat="1" ht="21" customHeight="1" thickBo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8"/>
      <c r="L293" s="27"/>
      <c r="M293" s="28"/>
      <c r="N293" s="27"/>
      <c r="O293" s="27"/>
      <c r="P293" s="27"/>
      <c r="Q293" s="27"/>
      <c r="R293" s="28"/>
      <c r="S293" s="27"/>
      <c r="T293" s="27"/>
      <c r="U293" s="27"/>
      <c r="V293" s="76" t="s">
        <v>9</v>
      </c>
      <c r="W293" s="77" t="s">
        <v>44</v>
      </c>
      <c r="X293" s="28"/>
      <c r="Y293" s="27"/>
      <c r="Z293" s="29"/>
      <c r="AA293" s="28"/>
      <c r="AB293" s="27"/>
      <c r="AC293" s="27"/>
      <c r="AD293" s="30"/>
      <c r="AE293" s="30"/>
      <c r="AF293" s="30"/>
      <c r="AG293" s="30"/>
    </row>
    <row r="294" spans="1:36" s="26" customFormat="1" ht="21" customHeight="1" thickBot="1">
      <c r="A294" s="143" t="s">
        <v>70</v>
      </c>
      <c r="B294" s="146" t="s">
        <v>96</v>
      </c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70"/>
      <c r="W294" s="71"/>
      <c r="Y294" s="27"/>
      <c r="AA294" s="28"/>
      <c r="AB294" s="27"/>
      <c r="AC294" s="27"/>
      <c r="AD294" s="30"/>
      <c r="AE294" s="30"/>
      <c r="AG294" s="30"/>
    </row>
    <row r="295" spans="1:36" s="26" customFormat="1" ht="21" customHeight="1" thickBot="1">
      <c r="A295" s="144"/>
      <c r="B295" s="147" t="s">
        <v>97</v>
      </c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70"/>
      <c r="W295" s="71"/>
      <c r="Y295" s="27"/>
      <c r="Z295" s="29"/>
      <c r="AA295" s="30"/>
      <c r="AB295" s="27"/>
      <c r="AC295" s="27"/>
      <c r="AD295" s="30"/>
      <c r="AE295" s="30"/>
      <c r="AF295" s="30"/>
      <c r="AG295" s="30"/>
    </row>
    <row r="296" spans="1:36" s="26" customFormat="1" ht="21" customHeight="1" thickBot="1">
      <c r="A296" s="145"/>
      <c r="B296" s="148" t="s">
        <v>95</v>
      </c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72" t="str">
        <f>IF(V294="○","○",IF(V295="○","○","×"))</f>
        <v>×</v>
      </c>
      <c r="W296" s="11" t="str">
        <f>IF(W294="○","○",IF(W295="○","○","×"))</f>
        <v>×</v>
      </c>
      <c r="Y296" s="27"/>
      <c r="Z296" s="27"/>
      <c r="AA296" s="27"/>
      <c r="AB296" s="27"/>
      <c r="AC296" s="29"/>
      <c r="AD296" s="30"/>
      <c r="AE296" s="27"/>
      <c r="AF296" s="27"/>
      <c r="AG296" s="30"/>
      <c r="AH296" s="30"/>
      <c r="AI296" s="30"/>
      <c r="AJ296" s="30"/>
    </row>
    <row r="297" spans="1:36" ht="18.600000000000001" thickBot="1"/>
    <row r="298" spans="1:36" ht="19.95" customHeight="1">
      <c r="A298" s="135"/>
      <c r="B298" s="68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69"/>
      <c r="AG298" s="137" t="s">
        <v>40</v>
      </c>
      <c r="AH298" s="138"/>
      <c r="AI298" s="138"/>
      <c r="AJ298" s="139"/>
    </row>
    <row r="299" spans="1:36" ht="19.95" customHeight="1" thickBot="1">
      <c r="A299" s="136"/>
      <c r="B299" s="56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140"/>
      <c r="AH299" s="141"/>
      <c r="AI299" s="141"/>
      <c r="AJ299" s="142"/>
    </row>
    <row r="300" spans="1:36" ht="86.25" customHeight="1" thickBot="1">
      <c r="A300" s="8" t="s">
        <v>41</v>
      </c>
      <c r="B300" s="74"/>
      <c r="C300" s="50"/>
      <c r="D300" s="50"/>
      <c r="E300" s="49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2"/>
      <c r="AF300" s="52"/>
      <c r="AG300" s="9" t="s">
        <v>42</v>
      </c>
      <c r="AH300" s="10" t="s">
        <v>43</v>
      </c>
      <c r="AI300" s="10" t="s">
        <v>16</v>
      </c>
      <c r="AJ300" s="11" t="s">
        <v>17</v>
      </c>
    </row>
    <row r="301" spans="1:36" ht="21" customHeight="1">
      <c r="A301" s="12" t="s">
        <v>9</v>
      </c>
      <c r="B301" s="59"/>
      <c r="C301" s="60"/>
      <c r="D301" s="60"/>
      <c r="E301" s="60"/>
      <c r="F301" s="60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2"/>
      <c r="Z301" s="62"/>
      <c r="AA301" s="62"/>
      <c r="AB301" s="62"/>
      <c r="AC301" s="62"/>
      <c r="AD301" s="60"/>
      <c r="AE301" s="60"/>
      <c r="AF301" s="63"/>
      <c r="AG301" s="13">
        <f>COUNTIF(B301:AF301,"■")</f>
        <v>0</v>
      </c>
      <c r="AH301" s="14">
        <f>COUNTIF(B301:AF301,"○")+COUNTIF(B301:AF301,"■")</f>
        <v>0</v>
      </c>
      <c r="AI301" s="15">
        <f>COUNTIFS($B$299:$AF$299,"土",B301:AF301,"○")+COUNTIFS($B$299:$AF$299,"日",B301:AF301,"○")+COUNTIFS($B$299:$AF$299,"土",B301:AF301,"■")+COUNTIFS($B$299:$AF$299,"日",B301:AF301,"■")</f>
        <v>0</v>
      </c>
      <c r="AJ301" s="16" t="str">
        <f>IF(AI301&lt;=AG301,"○","×")</f>
        <v>○</v>
      </c>
    </row>
    <row r="302" spans="1:36" ht="21" customHeight="1" thickBot="1">
      <c r="A302" s="17" t="s">
        <v>44</v>
      </c>
      <c r="B302" s="64"/>
      <c r="C302" s="65"/>
      <c r="D302" s="65"/>
      <c r="E302" s="65"/>
      <c r="F302" s="65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5"/>
      <c r="AB302" s="65"/>
      <c r="AC302" s="65"/>
      <c r="AD302" s="65"/>
      <c r="AE302" s="65"/>
      <c r="AF302" s="67"/>
      <c r="AG302" s="18">
        <f>COUNTIF(B302:AF302,"■")</f>
        <v>0</v>
      </c>
      <c r="AH302" s="19">
        <f>COUNTIF(B302:AF302,"○")+COUNTIF(B302:AF302,"■")</f>
        <v>0</v>
      </c>
      <c r="AI302" s="20">
        <f>COUNTIFS($B$299:$AF$299,"土",B302:AF302,"○")+COUNTIFS($B$299:$AF$299,"日",B302:AF302,"○")+COUNTIFS($B$299:$AF$299,"土",B302:AF302,"■")+COUNTIFS($B$299:$AF$299,"日",B302:AF302,"■")</f>
        <v>0</v>
      </c>
      <c r="AJ302" s="21" t="str">
        <f>IF(AI302&lt;=AG302,"○","×")</f>
        <v>○</v>
      </c>
    </row>
    <row r="303" spans="1:36" ht="81" customHeight="1" thickBot="1">
      <c r="A303" s="22" t="s">
        <v>45</v>
      </c>
      <c r="B303" s="48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23"/>
      <c r="AH303" s="24"/>
      <c r="AI303" s="24"/>
      <c r="AJ303" s="25"/>
    </row>
    <row r="304" spans="1:36" ht="7.8" customHeight="1" thickBot="1">
      <c r="A304" s="27"/>
      <c r="B304" s="27"/>
      <c r="C304" s="27"/>
      <c r="D304" s="27"/>
      <c r="E304" s="27"/>
      <c r="F304" s="27"/>
      <c r="G304" s="27"/>
      <c r="H304" s="31"/>
      <c r="I304" s="27"/>
      <c r="J304" s="27"/>
      <c r="K304" s="32"/>
      <c r="L304" s="27"/>
      <c r="M304" s="32"/>
      <c r="N304" s="27"/>
      <c r="O304" s="27"/>
      <c r="P304" s="27"/>
      <c r="Q304" s="27"/>
      <c r="R304" s="32"/>
      <c r="S304" s="27"/>
      <c r="T304" s="27"/>
      <c r="U304" s="27"/>
      <c r="V304" s="27"/>
      <c r="W304" s="32"/>
      <c r="X304" s="32"/>
      <c r="Y304" s="32"/>
      <c r="Z304" s="27"/>
      <c r="AA304" s="27"/>
      <c r="AB304" s="27"/>
      <c r="AC304" s="33"/>
      <c r="AD304" s="32"/>
      <c r="AE304" s="27"/>
      <c r="AF304" s="27"/>
      <c r="AG304" s="30"/>
      <c r="AH304" s="30"/>
      <c r="AI304" s="30"/>
      <c r="AJ304" s="30"/>
    </row>
    <row r="305" spans="1:36" s="26" customFormat="1" ht="21" customHeight="1" thickBo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8"/>
      <c r="L305" s="27"/>
      <c r="M305" s="28"/>
      <c r="N305" s="27"/>
      <c r="O305" s="27"/>
      <c r="P305" s="27"/>
      <c r="Q305" s="27"/>
      <c r="R305" s="28"/>
      <c r="S305" s="27"/>
      <c r="T305" s="27"/>
      <c r="U305" s="27"/>
      <c r="V305" s="76" t="s">
        <v>9</v>
      </c>
      <c r="W305" s="77" t="s">
        <v>44</v>
      </c>
      <c r="X305" s="28"/>
      <c r="Y305" s="27"/>
      <c r="Z305" s="29"/>
      <c r="AA305" s="28"/>
      <c r="AB305" s="27"/>
      <c r="AC305" s="27"/>
      <c r="AD305" s="30"/>
      <c r="AE305" s="30"/>
      <c r="AF305" s="30"/>
      <c r="AG305" s="30"/>
    </row>
    <row r="306" spans="1:36" s="26" customFormat="1" ht="21" customHeight="1" thickBot="1">
      <c r="A306" s="143" t="s">
        <v>70</v>
      </c>
      <c r="B306" s="146" t="s">
        <v>96</v>
      </c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70"/>
      <c r="W306" s="71"/>
      <c r="Y306" s="27"/>
      <c r="AA306" s="28"/>
      <c r="AB306" s="27"/>
      <c r="AC306" s="27"/>
      <c r="AD306" s="30"/>
      <c r="AE306" s="30"/>
      <c r="AG306" s="30"/>
    </row>
    <row r="307" spans="1:36" s="26" customFormat="1" ht="21" customHeight="1" thickBot="1">
      <c r="A307" s="144"/>
      <c r="B307" s="147" t="s">
        <v>97</v>
      </c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70"/>
      <c r="W307" s="71"/>
      <c r="Y307" s="27"/>
      <c r="Z307" s="29"/>
      <c r="AA307" s="30"/>
      <c r="AB307" s="27"/>
      <c r="AC307" s="27"/>
      <c r="AD307" s="30"/>
      <c r="AE307" s="30"/>
      <c r="AF307" s="30"/>
      <c r="AG307" s="30"/>
    </row>
    <row r="308" spans="1:36" s="26" customFormat="1" ht="21" customHeight="1" thickBot="1">
      <c r="A308" s="145"/>
      <c r="B308" s="148" t="s">
        <v>95</v>
      </c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72" t="str">
        <f>IF(V306="○","○",IF(V307="○","○","×"))</f>
        <v>×</v>
      </c>
      <c r="W308" s="11" t="str">
        <f>IF(W306="○","○",IF(W307="○","○","×"))</f>
        <v>×</v>
      </c>
      <c r="Y308" s="27"/>
      <c r="Z308" s="27"/>
      <c r="AA308" s="27"/>
      <c r="AB308" s="27"/>
      <c r="AC308" s="29"/>
      <c r="AD308" s="30"/>
      <c r="AE308" s="27"/>
      <c r="AF308" s="27"/>
      <c r="AG308" s="30"/>
      <c r="AH308" s="30"/>
      <c r="AI308" s="30"/>
      <c r="AJ308" s="30"/>
    </row>
    <row r="309" spans="1:36" ht="18.600000000000001" thickBot="1"/>
    <row r="310" spans="1:36" ht="19.95" customHeight="1">
      <c r="A310" s="135"/>
      <c r="B310" s="68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69"/>
      <c r="AG310" s="137" t="s">
        <v>40</v>
      </c>
      <c r="AH310" s="138"/>
      <c r="AI310" s="138"/>
      <c r="AJ310" s="139"/>
    </row>
    <row r="311" spans="1:36" ht="19.95" customHeight="1" thickBot="1">
      <c r="A311" s="136"/>
      <c r="B311" s="56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140"/>
      <c r="AH311" s="141"/>
      <c r="AI311" s="141"/>
      <c r="AJ311" s="142"/>
    </row>
    <row r="312" spans="1:36" ht="86.25" customHeight="1" thickBot="1">
      <c r="A312" s="8" t="s">
        <v>41</v>
      </c>
      <c r="B312" s="74"/>
      <c r="C312" s="50"/>
      <c r="D312" s="50"/>
      <c r="E312" s="49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2"/>
      <c r="AF312" s="52"/>
      <c r="AG312" s="9" t="s">
        <v>42</v>
      </c>
      <c r="AH312" s="10" t="s">
        <v>43</v>
      </c>
      <c r="AI312" s="10" t="s">
        <v>16</v>
      </c>
      <c r="AJ312" s="11" t="s">
        <v>17</v>
      </c>
    </row>
    <row r="313" spans="1:36" ht="21" customHeight="1">
      <c r="A313" s="12" t="s">
        <v>9</v>
      </c>
      <c r="B313" s="59"/>
      <c r="C313" s="60"/>
      <c r="D313" s="60"/>
      <c r="E313" s="60"/>
      <c r="F313" s="60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2"/>
      <c r="Z313" s="62"/>
      <c r="AA313" s="62"/>
      <c r="AB313" s="62"/>
      <c r="AC313" s="62"/>
      <c r="AD313" s="60"/>
      <c r="AE313" s="60"/>
      <c r="AF313" s="63"/>
      <c r="AG313" s="13">
        <f>COUNTIF(B313:AF313,"■")</f>
        <v>0</v>
      </c>
      <c r="AH313" s="14">
        <f>COUNTIF(B313:AF313,"○")+COUNTIF(B313:AF313,"■")</f>
        <v>0</v>
      </c>
      <c r="AI313" s="15">
        <f>COUNTIFS($B$311:$AF$311,"土",B313:AF313,"○")+COUNTIFS($B$311:$AF$311,"日",B313:AF313,"○")+COUNTIFS($B$311:$AF$311,"土",B313:AF313,"■")+COUNTIFS($B$311:$AF$311,"日",B313:AF313,"■")</f>
        <v>0</v>
      </c>
      <c r="AJ313" s="16" t="str">
        <f>IF(AI313&lt;=AG313,"○","×")</f>
        <v>○</v>
      </c>
    </row>
    <row r="314" spans="1:36" ht="21" customHeight="1" thickBot="1">
      <c r="A314" s="17" t="s">
        <v>44</v>
      </c>
      <c r="B314" s="64"/>
      <c r="C314" s="65"/>
      <c r="D314" s="65"/>
      <c r="E314" s="65"/>
      <c r="F314" s="65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5"/>
      <c r="AB314" s="65"/>
      <c r="AC314" s="65"/>
      <c r="AD314" s="65"/>
      <c r="AE314" s="65"/>
      <c r="AF314" s="67"/>
      <c r="AG314" s="18">
        <f>COUNTIF(B314:AF314,"■")</f>
        <v>0</v>
      </c>
      <c r="AH314" s="19">
        <f>COUNTIF(B314:AF314,"○")+COUNTIF(B314:AF314,"■")</f>
        <v>0</v>
      </c>
      <c r="AI314" s="20">
        <f>COUNTIFS($B$311:$AF$311,"土",B314:AF314,"○")+COUNTIFS($B$311:$AF$311,"日",B314:AF314,"○")+COUNTIFS($B$311:$AF$311,"土",B314:AF314,"■")+COUNTIFS($B$311:$AF$311,"日",B314:AF314,"■")</f>
        <v>0</v>
      </c>
      <c r="AJ314" s="21" t="str">
        <f>IF(AI314&lt;=AG314,"○","×")</f>
        <v>○</v>
      </c>
    </row>
    <row r="315" spans="1:36" ht="81" customHeight="1" thickBot="1">
      <c r="A315" s="22" t="s">
        <v>45</v>
      </c>
      <c r="B315" s="48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23"/>
      <c r="AH315" s="24"/>
      <c r="AI315" s="24"/>
      <c r="AJ315" s="25"/>
    </row>
    <row r="316" spans="1:36" ht="7.8" customHeight="1" thickBot="1">
      <c r="A316" s="27"/>
      <c r="B316" s="27"/>
      <c r="C316" s="27"/>
      <c r="D316" s="27"/>
      <c r="E316" s="27"/>
      <c r="F316" s="27"/>
      <c r="G316" s="27"/>
      <c r="H316" s="31"/>
      <c r="I316" s="27"/>
      <c r="J316" s="27"/>
      <c r="K316" s="32"/>
      <c r="L316" s="27"/>
      <c r="M316" s="32"/>
      <c r="N316" s="27"/>
      <c r="O316" s="27"/>
      <c r="P316" s="27"/>
      <c r="Q316" s="27"/>
      <c r="R316" s="32"/>
      <c r="S316" s="27"/>
      <c r="T316" s="27"/>
      <c r="U316" s="27"/>
      <c r="V316" s="27"/>
      <c r="W316" s="32"/>
      <c r="X316" s="32"/>
      <c r="Y316" s="32"/>
      <c r="Z316" s="27"/>
      <c r="AA316" s="27"/>
      <c r="AB316" s="27"/>
      <c r="AC316" s="33"/>
      <c r="AD316" s="32"/>
      <c r="AE316" s="27"/>
      <c r="AF316" s="27"/>
      <c r="AG316" s="30"/>
      <c r="AH316" s="30"/>
      <c r="AI316" s="30"/>
      <c r="AJ316" s="30"/>
    </row>
    <row r="317" spans="1:36" s="26" customFormat="1" ht="21" customHeight="1" thickBo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8"/>
      <c r="L317" s="27"/>
      <c r="M317" s="28"/>
      <c r="N317" s="27"/>
      <c r="O317" s="27"/>
      <c r="P317" s="27"/>
      <c r="Q317" s="27"/>
      <c r="R317" s="28"/>
      <c r="S317" s="27"/>
      <c r="T317" s="27"/>
      <c r="U317" s="27"/>
      <c r="V317" s="76" t="s">
        <v>9</v>
      </c>
      <c r="W317" s="77" t="s">
        <v>44</v>
      </c>
      <c r="X317" s="28"/>
      <c r="Y317" s="27"/>
      <c r="Z317" s="29"/>
      <c r="AA317" s="28"/>
      <c r="AB317" s="27"/>
      <c r="AC317" s="27"/>
      <c r="AD317" s="30"/>
      <c r="AE317" s="30"/>
      <c r="AF317" s="30"/>
      <c r="AG317" s="30"/>
    </row>
    <row r="318" spans="1:36" s="26" customFormat="1" ht="21" customHeight="1" thickBot="1">
      <c r="A318" s="143" t="s">
        <v>70</v>
      </c>
      <c r="B318" s="146" t="s">
        <v>96</v>
      </c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70"/>
      <c r="W318" s="71"/>
      <c r="Y318" s="27"/>
      <c r="AA318" s="28"/>
      <c r="AB318" s="27"/>
      <c r="AC318" s="27"/>
      <c r="AD318" s="30"/>
      <c r="AE318" s="30"/>
      <c r="AG318" s="30"/>
    </row>
    <row r="319" spans="1:36" s="26" customFormat="1" ht="21" customHeight="1" thickBot="1">
      <c r="A319" s="144"/>
      <c r="B319" s="147" t="s">
        <v>97</v>
      </c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70"/>
      <c r="W319" s="71"/>
      <c r="Y319" s="27"/>
      <c r="Z319" s="29"/>
      <c r="AA319" s="30"/>
      <c r="AB319" s="27"/>
      <c r="AC319" s="27"/>
      <c r="AD319" s="30"/>
      <c r="AE319" s="30"/>
      <c r="AF319" s="30"/>
      <c r="AG319" s="30"/>
    </row>
    <row r="320" spans="1:36" s="26" customFormat="1" ht="21" customHeight="1" thickBot="1">
      <c r="A320" s="145"/>
      <c r="B320" s="148" t="s">
        <v>95</v>
      </c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72" t="str">
        <f>IF(V318="○","○",IF(V319="○","○","×"))</f>
        <v>×</v>
      </c>
      <c r="W320" s="11" t="str">
        <f>IF(W318="○","○",IF(W319="○","○","×"))</f>
        <v>×</v>
      </c>
      <c r="Y320" s="27"/>
      <c r="Z320" s="27"/>
      <c r="AA320" s="27"/>
      <c r="AB320" s="27"/>
      <c r="AC320" s="29"/>
      <c r="AD320" s="30"/>
      <c r="AE320" s="27"/>
      <c r="AF320" s="27"/>
      <c r="AG320" s="30"/>
      <c r="AH320" s="30"/>
      <c r="AI320" s="30"/>
      <c r="AJ320" s="30"/>
    </row>
    <row r="321" spans="1:36" ht="18.600000000000001" thickBot="1"/>
    <row r="322" spans="1:36" ht="19.95" customHeight="1">
      <c r="A322" s="135"/>
      <c r="B322" s="68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69"/>
      <c r="AG322" s="137" t="s">
        <v>40</v>
      </c>
      <c r="AH322" s="138"/>
      <c r="AI322" s="138"/>
      <c r="AJ322" s="139"/>
    </row>
    <row r="323" spans="1:36" ht="19.95" customHeight="1" thickBot="1">
      <c r="A323" s="136"/>
      <c r="B323" s="56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140"/>
      <c r="AH323" s="141"/>
      <c r="AI323" s="141"/>
      <c r="AJ323" s="142"/>
    </row>
    <row r="324" spans="1:36" ht="86.25" customHeight="1" thickBot="1">
      <c r="A324" s="8" t="s">
        <v>41</v>
      </c>
      <c r="B324" s="74"/>
      <c r="C324" s="50"/>
      <c r="D324" s="50"/>
      <c r="E324" s="49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2"/>
      <c r="AF324" s="52"/>
      <c r="AG324" s="9" t="s">
        <v>42</v>
      </c>
      <c r="AH324" s="10" t="s">
        <v>43</v>
      </c>
      <c r="AI324" s="10" t="s">
        <v>16</v>
      </c>
      <c r="AJ324" s="11" t="s">
        <v>17</v>
      </c>
    </row>
    <row r="325" spans="1:36" ht="21" customHeight="1">
      <c r="A325" s="12" t="s">
        <v>9</v>
      </c>
      <c r="B325" s="59"/>
      <c r="C325" s="60"/>
      <c r="D325" s="60"/>
      <c r="E325" s="60"/>
      <c r="F325" s="60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2"/>
      <c r="Z325" s="62"/>
      <c r="AA325" s="62"/>
      <c r="AB325" s="62"/>
      <c r="AC325" s="62"/>
      <c r="AD325" s="60"/>
      <c r="AE325" s="60"/>
      <c r="AF325" s="63"/>
      <c r="AG325" s="13">
        <f>COUNTIF(B325:AF325,"■")</f>
        <v>0</v>
      </c>
      <c r="AH325" s="14">
        <f>COUNTIF(B325:AF325,"○")+COUNTIF(B325:AF325,"■")</f>
        <v>0</v>
      </c>
      <c r="AI325" s="15">
        <f>COUNTIFS($B$323:$AF$323,"土",B325:AF325,"○")+COUNTIFS($B$323:$AF$323,"日",B325:AF325,"○")+COUNTIFS($B$323:$AF$323,"土",B325:AF325,"■")+COUNTIFS($B$323:$AF$323,"日",B325:AF325,"■")</f>
        <v>0</v>
      </c>
      <c r="AJ325" s="16" t="str">
        <f>IF(AI325&lt;=AG325,"○","×")</f>
        <v>○</v>
      </c>
    </row>
    <row r="326" spans="1:36" ht="21" customHeight="1" thickBot="1">
      <c r="A326" s="17" t="s">
        <v>44</v>
      </c>
      <c r="B326" s="64"/>
      <c r="C326" s="65"/>
      <c r="D326" s="65"/>
      <c r="E326" s="65"/>
      <c r="F326" s="65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5"/>
      <c r="AB326" s="65"/>
      <c r="AC326" s="65"/>
      <c r="AD326" s="65"/>
      <c r="AE326" s="65"/>
      <c r="AF326" s="67"/>
      <c r="AG326" s="18">
        <f>COUNTIF(B326:AF326,"■")</f>
        <v>0</v>
      </c>
      <c r="AH326" s="19">
        <f>COUNTIF(B326:AF326,"○")+COUNTIF(B326:AF326,"■")</f>
        <v>0</v>
      </c>
      <c r="AI326" s="20">
        <f>COUNTIFS($B$323:$AF$323,"土",B326:AF326,"○")+COUNTIFS($B$323:$AF$323,"日",B326:AF326,"○")+COUNTIFS($B$323:$AF$323,"土",B326:AF326,"■")+COUNTIFS($B$323:$AF$323,"日",B326:AF326,"■")</f>
        <v>0</v>
      </c>
      <c r="AJ326" s="21" t="str">
        <f>IF(AI326&lt;=AG326,"○","×")</f>
        <v>○</v>
      </c>
    </row>
    <row r="327" spans="1:36" ht="81" customHeight="1" thickBot="1">
      <c r="A327" s="22" t="s">
        <v>45</v>
      </c>
      <c r="B327" s="48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23"/>
      <c r="AH327" s="24"/>
      <c r="AI327" s="24"/>
      <c r="AJ327" s="25"/>
    </row>
    <row r="328" spans="1:36" ht="7.8" customHeight="1" thickBot="1">
      <c r="A328" s="27"/>
      <c r="B328" s="27"/>
      <c r="C328" s="27"/>
      <c r="D328" s="27"/>
      <c r="E328" s="27"/>
      <c r="F328" s="27"/>
      <c r="G328" s="27"/>
      <c r="H328" s="31"/>
      <c r="I328" s="27"/>
      <c r="J328" s="27"/>
      <c r="K328" s="32"/>
      <c r="L328" s="27"/>
      <c r="M328" s="32"/>
      <c r="N328" s="27"/>
      <c r="O328" s="27"/>
      <c r="P328" s="27"/>
      <c r="Q328" s="27"/>
      <c r="R328" s="32"/>
      <c r="S328" s="27"/>
      <c r="T328" s="27"/>
      <c r="U328" s="27"/>
      <c r="V328" s="27"/>
      <c r="W328" s="32"/>
      <c r="X328" s="32"/>
      <c r="Y328" s="32"/>
      <c r="Z328" s="27"/>
      <c r="AA328" s="27"/>
      <c r="AB328" s="27"/>
      <c r="AC328" s="33"/>
      <c r="AD328" s="32"/>
      <c r="AE328" s="27"/>
      <c r="AF328" s="27"/>
      <c r="AG328" s="30"/>
      <c r="AH328" s="30"/>
      <c r="AI328" s="30"/>
      <c r="AJ328" s="30"/>
    </row>
    <row r="329" spans="1:36" s="26" customFormat="1" ht="21" customHeight="1" thickBo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8"/>
      <c r="L329" s="27"/>
      <c r="M329" s="28"/>
      <c r="N329" s="27"/>
      <c r="O329" s="27"/>
      <c r="P329" s="27"/>
      <c r="Q329" s="27"/>
      <c r="R329" s="28"/>
      <c r="S329" s="27"/>
      <c r="T329" s="27"/>
      <c r="U329" s="27"/>
      <c r="V329" s="76" t="s">
        <v>9</v>
      </c>
      <c r="W329" s="77" t="s">
        <v>44</v>
      </c>
      <c r="X329" s="28"/>
      <c r="Y329" s="27"/>
      <c r="Z329" s="29"/>
      <c r="AA329" s="28"/>
      <c r="AB329" s="27"/>
      <c r="AC329" s="27"/>
      <c r="AD329" s="30"/>
      <c r="AE329" s="30"/>
      <c r="AF329" s="30"/>
      <c r="AG329" s="30"/>
    </row>
    <row r="330" spans="1:36" s="26" customFormat="1" ht="21" customHeight="1" thickBot="1">
      <c r="A330" s="143" t="s">
        <v>70</v>
      </c>
      <c r="B330" s="146" t="s">
        <v>96</v>
      </c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70"/>
      <c r="W330" s="71"/>
      <c r="Y330" s="27"/>
      <c r="AA330" s="28"/>
      <c r="AB330" s="27"/>
      <c r="AC330" s="27"/>
      <c r="AD330" s="30"/>
      <c r="AE330" s="30"/>
      <c r="AG330" s="30"/>
    </row>
    <row r="331" spans="1:36" s="26" customFormat="1" ht="21" customHeight="1" thickBot="1">
      <c r="A331" s="144"/>
      <c r="B331" s="147" t="s">
        <v>97</v>
      </c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70"/>
      <c r="W331" s="71"/>
      <c r="Y331" s="27"/>
      <c r="Z331" s="29"/>
      <c r="AA331" s="30"/>
      <c r="AB331" s="27"/>
      <c r="AC331" s="27"/>
      <c r="AD331" s="30"/>
      <c r="AE331" s="30"/>
      <c r="AF331" s="30"/>
      <c r="AG331" s="30"/>
    </row>
    <row r="332" spans="1:36" s="26" customFormat="1" ht="21" customHeight="1" thickBot="1">
      <c r="A332" s="145"/>
      <c r="B332" s="148" t="s">
        <v>95</v>
      </c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72" t="str">
        <f>IF(V330="○","○",IF(V331="○","○","×"))</f>
        <v>×</v>
      </c>
      <c r="W332" s="11" t="str">
        <f>IF(W330="○","○",IF(W331="○","○","×"))</f>
        <v>×</v>
      </c>
      <c r="Y332" s="27"/>
      <c r="Z332" s="27"/>
      <c r="AA332" s="27"/>
      <c r="AB332" s="27"/>
      <c r="AC332" s="29"/>
      <c r="AD332" s="30"/>
      <c r="AE332" s="27"/>
      <c r="AF332" s="27"/>
      <c r="AG332" s="30"/>
      <c r="AH332" s="30"/>
      <c r="AI332" s="30"/>
      <c r="AJ332" s="30"/>
    </row>
    <row r="333" spans="1:36" ht="18.600000000000001" thickBot="1"/>
    <row r="334" spans="1:36" ht="19.95" customHeight="1">
      <c r="A334" s="135"/>
      <c r="B334" s="68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69"/>
      <c r="AG334" s="137" t="s">
        <v>40</v>
      </c>
      <c r="AH334" s="138"/>
      <c r="AI334" s="138"/>
      <c r="AJ334" s="139"/>
    </row>
    <row r="335" spans="1:36" ht="19.95" customHeight="1" thickBot="1">
      <c r="A335" s="136"/>
      <c r="B335" s="56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140"/>
      <c r="AH335" s="141"/>
      <c r="AI335" s="141"/>
      <c r="AJ335" s="142"/>
    </row>
    <row r="336" spans="1:36" ht="86.25" customHeight="1" thickBot="1">
      <c r="A336" s="8" t="s">
        <v>41</v>
      </c>
      <c r="B336" s="74"/>
      <c r="C336" s="50"/>
      <c r="D336" s="50"/>
      <c r="E336" s="49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2"/>
      <c r="AF336" s="52"/>
      <c r="AG336" s="9" t="s">
        <v>42</v>
      </c>
      <c r="AH336" s="10" t="s">
        <v>43</v>
      </c>
      <c r="AI336" s="10" t="s">
        <v>16</v>
      </c>
      <c r="AJ336" s="11" t="s">
        <v>17</v>
      </c>
    </row>
    <row r="337" spans="1:36" ht="21" customHeight="1">
      <c r="A337" s="12" t="s">
        <v>9</v>
      </c>
      <c r="B337" s="59"/>
      <c r="C337" s="60"/>
      <c r="D337" s="60"/>
      <c r="E337" s="60"/>
      <c r="F337" s="60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2"/>
      <c r="Z337" s="62"/>
      <c r="AA337" s="62"/>
      <c r="AB337" s="62"/>
      <c r="AC337" s="62"/>
      <c r="AD337" s="60"/>
      <c r="AE337" s="60"/>
      <c r="AF337" s="63"/>
      <c r="AG337" s="13">
        <f>COUNTIF(B337:AF337,"■")</f>
        <v>0</v>
      </c>
      <c r="AH337" s="14">
        <f>COUNTIF(B337:AF337,"○")+COUNTIF(B337:AF337,"■")</f>
        <v>0</v>
      </c>
      <c r="AI337" s="15">
        <f>COUNTIFS($B$335:$AF$335,"土",B337:AF337,"○")+COUNTIFS($B$335:$AF$335,"日",B337:AF337,"○")+COUNTIFS($B$335:$AF$335,"土",B337:AF337,"■")+COUNTIFS($B$335:$AF$335,"日",B337:AF337,"■")</f>
        <v>0</v>
      </c>
      <c r="AJ337" s="16" t="str">
        <f>IF(AI337&lt;=AG337,"○","×")</f>
        <v>○</v>
      </c>
    </row>
    <row r="338" spans="1:36" ht="21" customHeight="1" thickBot="1">
      <c r="A338" s="17" t="s">
        <v>44</v>
      </c>
      <c r="B338" s="64"/>
      <c r="C338" s="65"/>
      <c r="D338" s="65"/>
      <c r="E338" s="65"/>
      <c r="F338" s="65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5"/>
      <c r="AB338" s="65"/>
      <c r="AC338" s="65"/>
      <c r="AD338" s="65"/>
      <c r="AE338" s="65"/>
      <c r="AF338" s="67"/>
      <c r="AG338" s="18">
        <f>COUNTIF(B338:AF338,"■")</f>
        <v>0</v>
      </c>
      <c r="AH338" s="19">
        <f>COUNTIF(B338:AF338,"○")+COUNTIF(B338:AF338,"■")</f>
        <v>0</v>
      </c>
      <c r="AI338" s="20">
        <f>COUNTIFS($B$335:$AF$335,"土",B338:AF338,"○")+COUNTIFS($B$335:$AF$335,"日",B338:AF338,"○")+COUNTIFS($B$335:$AF$335,"土",B338:AF338,"■")+COUNTIFS($B$335:$AF$335,"日",B338:AF338,"■")</f>
        <v>0</v>
      </c>
      <c r="AJ338" s="21" t="str">
        <f>IF(AI338&lt;=AG338,"○","×")</f>
        <v>○</v>
      </c>
    </row>
    <row r="339" spans="1:36" ht="81" customHeight="1" thickBot="1">
      <c r="A339" s="22" t="s">
        <v>45</v>
      </c>
      <c r="B339" s="48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23"/>
      <c r="AH339" s="24"/>
      <c r="AI339" s="24"/>
      <c r="AJ339" s="25"/>
    </row>
    <row r="340" spans="1:36" ht="7.8" customHeight="1" thickBot="1">
      <c r="A340" s="27"/>
      <c r="B340" s="27"/>
      <c r="C340" s="27"/>
      <c r="D340" s="27"/>
      <c r="E340" s="27"/>
      <c r="F340" s="27"/>
      <c r="G340" s="27"/>
      <c r="H340" s="31"/>
      <c r="I340" s="27"/>
      <c r="J340" s="27"/>
      <c r="K340" s="32"/>
      <c r="L340" s="27"/>
      <c r="M340" s="32"/>
      <c r="N340" s="27"/>
      <c r="O340" s="27"/>
      <c r="P340" s="27"/>
      <c r="Q340" s="27"/>
      <c r="R340" s="32"/>
      <c r="S340" s="27"/>
      <c r="T340" s="27"/>
      <c r="U340" s="27"/>
      <c r="V340" s="27"/>
      <c r="W340" s="32"/>
      <c r="X340" s="32"/>
      <c r="Y340" s="32"/>
      <c r="Z340" s="27"/>
      <c r="AA340" s="27"/>
      <c r="AB340" s="27"/>
      <c r="AC340" s="33"/>
      <c r="AD340" s="32"/>
      <c r="AE340" s="27"/>
      <c r="AF340" s="27"/>
      <c r="AG340" s="30"/>
      <c r="AH340" s="30"/>
      <c r="AI340" s="30"/>
      <c r="AJ340" s="30"/>
    </row>
    <row r="341" spans="1:36" s="26" customFormat="1" ht="21" customHeight="1" thickBo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8"/>
      <c r="L341" s="27"/>
      <c r="M341" s="28"/>
      <c r="N341" s="27"/>
      <c r="O341" s="27"/>
      <c r="P341" s="27"/>
      <c r="Q341" s="27"/>
      <c r="R341" s="28"/>
      <c r="S341" s="27"/>
      <c r="T341" s="27"/>
      <c r="U341" s="27"/>
      <c r="V341" s="76" t="s">
        <v>9</v>
      </c>
      <c r="W341" s="77" t="s">
        <v>44</v>
      </c>
      <c r="X341" s="28"/>
      <c r="Y341" s="27"/>
      <c r="Z341" s="29"/>
      <c r="AA341" s="28"/>
      <c r="AB341" s="27"/>
      <c r="AC341" s="27"/>
      <c r="AD341" s="30"/>
      <c r="AE341" s="30"/>
      <c r="AF341" s="30"/>
      <c r="AG341" s="30"/>
    </row>
    <row r="342" spans="1:36" s="26" customFormat="1" ht="21" customHeight="1" thickBot="1">
      <c r="A342" s="143" t="s">
        <v>70</v>
      </c>
      <c r="B342" s="146" t="s">
        <v>96</v>
      </c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70"/>
      <c r="W342" s="71"/>
      <c r="Y342" s="27"/>
      <c r="AA342" s="28"/>
      <c r="AB342" s="27"/>
      <c r="AC342" s="27"/>
      <c r="AD342" s="30"/>
      <c r="AE342" s="30"/>
      <c r="AG342" s="30"/>
    </row>
    <row r="343" spans="1:36" s="26" customFormat="1" ht="21" customHeight="1" thickBot="1">
      <c r="A343" s="144"/>
      <c r="B343" s="147" t="s">
        <v>97</v>
      </c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70"/>
      <c r="W343" s="71"/>
      <c r="Y343" s="27"/>
      <c r="Z343" s="29"/>
      <c r="AA343" s="30"/>
      <c r="AB343" s="27"/>
      <c r="AC343" s="27"/>
      <c r="AD343" s="30"/>
      <c r="AE343" s="30"/>
      <c r="AF343" s="30"/>
      <c r="AG343" s="30"/>
    </row>
    <row r="344" spans="1:36" s="26" customFormat="1" ht="21" customHeight="1" thickBot="1">
      <c r="A344" s="145"/>
      <c r="B344" s="148" t="s">
        <v>95</v>
      </c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72" t="str">
        <f>IF(V342="○","○",IF(V343="○","○","×"))</f>
        <v>×</v>
      </c>
      <c r="W344" s="11" t="str">
        <f>IF(W342="○","○",IF(W343="○","○","×"))</f>
        <v>×</v>
      </c>
      <c r="Y344" s="27"/>
      <c r="Z344" s="27"/>
      <c r="AA344" s="27"/>
      <c r="AB344" s="27"/>
      <c r="AC344" s="29"/>
      <c r="AD344" s="30"/>
      <c r="AE344" s="27"/>
      <c r="AF344" s="27"/>
      <c r="AG344" s="30"/>
      <c r="AH344" s="30"/>
      <c r="AI344" s="30"/>
      <c r="AJ344" s="30"/>
    </row>
    <row r="345" spans="1:36" ht="18.600000000000001" thickBot="1"/>
    <row r="346" spans="1:36" ht="19.95" customHeight="1">
      <c r="A346" s="135"/>
      <c r="B346" s="68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69"/>
      <c r="AG346" s="137" t="s">
        <v>40</v>
      </c>
      <c r="AH346" s="138"/>
      <c r="AI346" s="138"/>
      <c r="AJ346" s="139"/>
    </row>
    <row r="347" spans="1:36" ht="19.95" customHeight="1" thickBot="1">
      <c r="A347" s="136"/>
      <c r="B347" s="56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140"/>
      <c r="AH347" s="141"/>
      <c r="AI347" s="141"/>
      <c r="AJ347" s="142"/>
    </row>
    <row r="348" spans="1:36" ht="86.25" customHeight="1" thickBot="1">
      <c r="A348" s="8" t="s">
        <v>41</v>
      </c>
      <c r="B348" s="74"/>
      <c r="C348" s="50"/>
      <c r="D348" s="50"/>
      <c r="E348" s="49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2"/>
      <c r="AF348" s="52"/>
      <c r="AG348" s="9" t="s">
        <v>42</v>
      </c>
      <c r="AH348" s="10" t="s">
        <v>43</v>
      </c>
      <c r="AI348" s="10" t="s">
        <v>16</v>
      </c>
      <c r="AJ348" s="11" t="s">
        <v>17</v>
      </c>
    </row>
    <row r="349" spans="1:36" ht="21" customHeight="1">
      <c r="A349" s="12" t="s">
        <v>9</v>
      </c>
      <c r="B349" s="59"/>
      <c r="C349" s="60"/>
      <c r="D349" s="60"/>
      <c r="E349" s="60"/>
      <c r="F349" s="60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2"/>
      <c r="Z349" s="62"/>
      <c r="AA349" s="62"/>
      <c r="AB349" s="62"/>
      <c r="AC349" s="62"/>
      <c r="AD349" s="60"/>
      <c r="AE349" s="60"/>
      <c r="AF349" s="63"/>
      <c r="AG349" s="13">
        <f>COUNTIF(B349:AF349,"■")</f>
        <v>0</v>
      </c>
      <c r="AH349" s="14">
        <f>COUNTIF(B349:AF349,"○")+COUNTIF(B349:AF349,"■")</f>
        <v>0</v>
      </c>
      <c r="AI349" s="15">
        <f>COUNTIFS($B$347:$AF$347,"土",B349:AF349,"○")+COUNTIFS($B$347:$AF$347,"日",B349:AF349,"○")+COUNTIFS($B$347:$AF$347,"土",B349:AF349,"■")+COUNTIFS($B$347:$AF$347,"日",B349:AF349,"■")</f>
        <v>0</v>
      </c>
      <c r="AJ349" s="16" t="str">
        <f>IF(AI349&lt;=AG349,"○","×")</f>
        <v>○</v>
      </c>
    </row>
    <row r="350" spans="1:36" ht="21" customHeight="1" thickBot="1">
      <c r="A350" s="17" t="s">
        <v>44</v>
      </c>
      <c r="B350" s="64"/>
      <c r="C350" s="65"/>
      <c r="D350" s="65"/>
      <c r="E350" s="65"/>
      <c r="F350" s="65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5"/>
      <c r="AB350" s="65"/>
      <c r="AC350" s="65"/>
      <c r="AD350" s="65"/>
      <c r="AE350" s="65"/>
      <c r="AF350" s="67"/>
      <c r="AG350" s="18">
        <f>COUNTIF(B350:AF350,"■")</f>
        <v>0</v>
      </c>
      <c r="AH350" s="19">
        <f>COUNTIF(B350:AF350,"○")+COUNTIF(B350:AF350,"■")</f>
        <v>0</v>
      </c>
      <c r="AI350" s="20">
        <f>COUNTIFS($B$347:$AF$347,"土",B350:AF350,"○")+COUNTIFS($B$347:$AF$347,"日",B350:AF350,"○")+COUNTIFS($B$347:$AF$347,"土",B350:AF350,"■")+COUNTIFS($B$347:$AF$347,"日",B350:AF350,"■")</f>
        <v>0</v>
      </c>
      <c r="AJ350" s="21" t="str">
        <f>IF(AI350&lt;=AG350,"○","×")</f>
        <v>○</v>
      </c>
    </row>
    <row r="351" spans="1:36" ht="81" customHeight="1" thickBot="1">
      <c r="A351" s="22" t="s">
        <v>45</v>
      </c>
      <c r="B351" s="48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23"/>
      <c r="AH351" s="24"/>
      <c r="AI351" s="24"/>
      <c r="AJ351" s="25"/>
    </row>
    <row r="352" spans="1:36" ht="7.8" customHeight="1" thickBot="1">
      <c r="A352" s="27"/>
      <c r="B352" s="27"/>
      <c r="C352" s="27"/>
      <c r="D352" s="27"/>
      <c r="E352" s="27"/>
      <c r="F352" s="27"/>
      <c r="G352" s="27"/>
      <c r="H352" s="31"/>
      <c r="I352" s="27"/>
      <c r="J352" s="27"/>
      <c r="K352" s="32"/>
      <c r="L352" s="27"/>
      <c r="M352" s="32"/>
      <c r="N352" s="27"/>
      <c r="O352" s="27"/>
      <c r="P352" s="27"/>
      <c r="Q352" s="27"/>
      <c r="R352" s="32"/>
      <c r="S352" s="27"/>
      <c r="T352" s="27"/>
      <c r="U352" s="27"/>
      <c r="V352" s="27"/>
      <c r="W352" s="32"/>
      <c r="X352" s="32"/>
      <c r="Y352" s="32"/>
      <c r="Z352" s="27"/>
      <c r="AA352" s="27"/>
      <c r="AB352" s="27"/>
      <c r="AC352" s="33"/>
      <c r="AD352" s="32"/>
      <c r="AE352" s="27"/>
      <c r="AF352" s="27"/>
      <c r="AG352" s="30"/>
      <c r="AH352" s="30"/>
      <c r="AI352" s="30"/>
      <c r="AJ352" s="30"/>
    </row>
    <row r="353" spans="1:36" s="26" customFormat="1" ht="21" customHeight="1" thickBo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8"/>
      <c r="L353" s="27"/>
      <c r="M353" s="28"/>
      <c r="N353" s="27"/>
      <c r="O353" s="27"/>
      <c r="P353" s="27"/>
      <c r="Q353" s="27"/>
      <c r="R353" s="28"/>
      <c r="S353" s="27"/>
      <c r="T353" s="27"/>
      <c r="U353" s="27"/>
      <c r="V353" s="76" t="s">
        <v>9</v>
      </c>
      <c r="W353" s="77" t="s">
        <v>44</v>
      </c>
      <c r="X353" s="28"/>
      <c r="Y353" s="27"/>
      <c r="Z353" s="29"/>
      <c r="AA353" s="28"/>
      <c r="AB353" s="27"/>
      <c r="AC353" s="27"/>
      <c r="AD353" s="30"/>
      <c r="AE353" s="30"/>
      <c r="AF353" s="30"/>
      <c r="AG353" s="30"/>
    </row>
    <row r="354" spans="1:36" s="26" customFormat="1" ht="21" customHeight="1" thickBot="1">
      <c r="A354" s="143" t="s">
        <v>70</v>
      </c>
      <c r="B354" s="146" t="s">
        <v>96</v>
      </c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70"/>
      <c r="W354" s="71"/>
      <c r="Y354" s="27"/>
      <c r="AA354" s="28"/>
      <c r="AB354" s="27"/>
      <c r="AC354" s="27"/>
      <c r="AD354" s="30"/>
      <c r="AE354" s="30"/>
      <c r="AG354" s="30"/>
    </row>
    <row r="355" spans="1:36" s="26" customFormat="1" ht="21" customHeight="1" thickBot="1">
      <c r="A355" s="144"/>
      <c r="B355" s="147" t="s">
        <v>97</v>
      </c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70"/>
      <c r="W355" s="71"/>
      <c r="Y355" s="27"/>
      <c r="Z355" s="29"/>
      <c r="AA355" s="30"/>
      <c r="AB355" s="27"/>
      <c r="AC355" s="27"/>
      <c r="AD355" s="30"/>
      <c r="AE355" s="30"/>
      <c r="AF355" s="30"/>
      <c r="AG355" s="30"/>
    </row>
    <row r="356" spans="1:36" s="26" customFormat="1" ht="21" customHeight="1" thickBot="1">
      <c r="A356" s="145"/>
      <c r="B356" s="148" t="s">
        <v>95</v>
      </c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72" t="str">
        <f>IF(V354="○","○",IF(V355="○","○","×"))</f>
        <v>×</v>
      </c>
      <c r="W356" s="11" t="str">
        <f>IF(W354="○","○",IF(W355="○","○","×"))</f>
        <v>×</v>
      </c>
      <c r="Y356" s="27"/>
      <c r="Z356" s="27"/>
      <c r="AA356" s="27"/>
      <c r="AB356" s="27"/>
      <c r="AC356" s="29"/>
      <c r="AD356" s="30"/>
      <c r="AE356" s="27"/>
      <c r="AF356" s="27"/>
      <c r="AG356" s="30"/>
      <c r="AH356" s="30"/>
      <c r="AI356" s="30"/>
      <c r="AJ356" s="30"/>
    </row>
    <row r="357" spans="1:36" ht="18.600000000000001" thickBot="1"/>
    <row r="358" spans="1:36" ht="19.95" customHeight="1">
      <c r="A358" s="135"/>
      <c r="B358" s="68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69"/>
      <c r="AG358" s="137" t="s">
        <v>40</v>
      </c>
      <c r="AH358" s="138"/>
      <c r="AI358" s="138"/>
      <c r="AJ358" s="139"/>
    </row>
    <row r="359" spans="1:36" ht="19.95" customHeight="1" thickBot="1">
      <c r="A359" s="136"/>
      <c r="B359" s="56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140"/>
      <c r="AH359" s="141"/>
      <c r="AI359" s="141"/>
      <c r="AJ359" s="142"/>
    </row>
    <row r="360" spans="1:36" ht="86.25" customHeight="1" thickBot="1">
      <c r="A360" s="8" t="s">
        <v>41</v>
      </c>
      <c r="B360" s="74"/>
      <c r="C360" s="50"/>
      <c r="D360" s="50"/>
      <c r="E360" s="49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2"/>
      <c r="AF360" s="52"/>
      <c r="AG360" s="9" t="s">
        <v>42</v>
      </c>
      <c r="AH360" s="10" t="s">
        <v>43</v>
      </c>
      <c r="AI360" s="10" t="s">
        <v>16</v>
      </c>
      <c r="AJ360" s="11" t="s">
        <v>17</v>
      </c>
    </row>
    <row r="361" spans="1:36" ht="21" customHeight="1">
      <c r="A361" s="12" t="s">
        <v>9</v>
      </c>
      <c r="B361" s="59"/>
      <c r="C361" s="60"/>
      <c r="D361" s="60"/>
      <c r="E361" s="60"/>
      <c r="F361" s="60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2"/>
      <c r="Z361" s="62"/>
      <c r="AA361" s="62"/>
      <c r="AB361" s="62"/>
      <c r="AC361" s="62"/>
      <c r="AD361" s="60"/>
      <c r="AE361" s="60"/>
      <c r="AF361" s="63"/>
      <c r="AG361" s="13">
        <f>COUNTIF(B361:AF361,"■")</f>
        <v>0</v>
      </c>
      <c r="AH361" s="14">
        <f>COUNTIF(B361:AF361,"○")+COUNTIF(B361:AF361,"■")</f>
        <v>0</v>
      </c>
      <c r="AI361" s="15">
        <f>COUNTIFS($B$359:$AF$359,"土",B361:AF361,"○")+COUNTIFS($B$359:$AF$359,"日",B361:AF361,"○")+COUNTIFS($B$359:$AF$359,"土",B361:AF361,"■")+COUNTIFS($B$359:$AF$359,"日",B361:AF361,"■")</f>
        <v>0</v>
      </c>
      <c r="AJ361" s="16" t="str">
        <f>IF(AI361&lt;=AG361,"○","×")</f>
        <v>○</v>
      </c>
    </row>
    <row r="362" spans="1:36" ht="21" customHeight="1" thickBot="1">
      <c r="A362" s="17" t="s">
        <v>44</v>
      </c>
      <c r="B362" s="64"/>
      <c r="C362" s="65"/>
      <c r="D362" s="65"/>
      <c r="E362" s="65"/>
      <c r="F362" s="65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5"/>
      <c r="AB362" s="65"/>
      <c r="AC362" s="65"/>
      <c r="AD362" s="65"/>
      <c r="AE362" s="65"/>
      <c r="AF362" s="67"/>
      <c r="AG362" s="18">
        <f>COUNTIF(B362:AF362,"■")</f>
        <v>0</v>
      </c>
      <c r="AH362" s="19">
        <f>COUNTIF(B362:AF362,"○")+COUNTIF(B362:AF362,"■")</f>
        <v>0</v>
      </c>
      <c r="AI362" s="20">
        <f>COUNTIFS($B$359:$AF$359,"土",B362:AF362,"○")+COUNTIFS($B$359:$AF$359,"日",B362:AF362,"○")+COUNTIFS($B$359:$AF$359,"土",B362:AF362,"■")+COUNTIFS($B$359:$AF$359,"日",B362:AF362,"■")</f>
        <v>0</v>
      </c>
      <c r="AJ362" s="21" t="str">
        <f>IF(AI362&lt;=AG362,"○","×")</f>
        <v>○</v>
      </c>
    </row>
    <row r="363" spans="1:36" ht="81" customHeight="1" thickBot="1">
      <c r="A363" s="22" t="s">
        <v>45</v>
      </c>
      <c r="B363" s="48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23"/>
      <c r="AH363" s="24"/>
      <c r="AI363" s="24"/>
      <c r="AJ363" s="25"/>
    </row>
    <row r="364" spans="1:36" ht="7.8" customHeight="1" thickBot="1">
      <c r="A364" s="27"/>
      <c r="B364" s="27"/>
      <c r="C364" s="27"/>
      <c r="D364" s="27"/>
      <c r="E364" s="27"/>
      <c r="F364" s="27"/>
      <c r="G364" s="27"/>
      <c r="H364" s="31"/>
      <c r="I364" s="27"/>
      <c r="J364" s="27"/>
      <c r="K364" s="32"/>
      <c r="L364" s="27"/>
      <c r="M364" s="32"/>
      <c r="N364" s="27"/>
      <c r="O364" s="27"/>
      <c r="P364" s="27"/>
      <c r="Q364" s="27"/>
      <c r="R364" s="32"/>
      <c r="S364" s="27"/>
      <c r="T364" s="27"/>
      <c r="U364" s="27"/>
      <c r="V364" s="27"/>
      <c r="W364" s="32"/>
      <c r="X364" s="32"/>
      <c r="Y364" s="32"/>
      <c r="Z364" s="27"/>
      <c r="AA364" s="27"/>
      <c r="AB364" s="27"/>
      <c r="AC364" s="33"/>
      <c r="AD364" s="32"/>
      <c r="AE364" s="27"/>
      <c r="AF364" s="27"/>
      <c r="AG364" s="30"/>
      <c r="AH364" s="30"/>
      <c r="AI364" s="30"/>
      <c r="AJ364" s="30"/>
    </row>
    <row r="365" spans="1:36" s="26" customFormat="1" ht="21" customHeight="1" thickBo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8"/>
      <c r="L365" s="27"/>
      <c r="M365" s="28"/>
      <c r="N365" s="27"/>
      <c r="O365" s="27"/>
      <c r="P365" s="27"/>
      <c r="Q365" s="27"/>
      <c r="R365" s="28"/>
      <c r="S365" s="27"/>
      <c r="T365" s="27"/>
      <c r="U365" s="27"/>
      <c r="V365" s="76" t="s">
        <v>9</v>
      </c>
      <c r="W365" s="77" t="s">
        <v>44</v>
      </c>
      <c r="X365" s="28"/>
      <c r="Y365" s="27"/>
      <c r="Z365" s="29"/>
      <c r="AA365" s="28"/>
      <c r="AB365" s="27"/>
      <c r="AC365" s="27"/>
      <c r="AD365" s="30"/>
      <c r="AE365" s="30"/>
      <c r="AF365" s="30"/>
      <c r="AG365" s="30"/>
    </row>
    <row r="366" spans="1:36" s="26" customFormat="1" ht="21" customHeight="1" thickBot="1">
      <c r="A366" s="143" t="s">
        <v>70</v>
      </c>
      <c r="B366" s="146" t="s">
        <v>96</v>
      </c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70"/>
      <c r="W366" s="71"/>
      <c r="Y366" s="27"/>
      <c r="AA366" s="28"/>
      <c r="AB366" s="27"/>
      <c r="AC366" s="27"/>
      <c r="AD366" s="30"/>
      <c r="AE366" s="30"/>
      <c r="AG366" s="30"/>
    </row>
    <row r="367" spans="1:36" s="26" customFormat="1" ht="21" customHeight="1" thickBot="1">
      <c r="A367" s="144"/>
      <c r="B367" s="147" t="s">
        <v>97</v>
      </c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70"/>
      <c r="W367" s="71"/>
      <c r="Y367" s="27"/>
      <c r="Z367" s="29"/>
      <c r="AA367" s="30"/>
      <c r="AB367" s="27"/>
      <c r="AC367" s="27"/>
      <c r="AD367" s="30"/>
      <c r="AE367" s="30"/>
      <c r="AF367" s="30"/>
      <c r="AG367" s="30"/>
    </row>
    <row r="368" spans="1:36" s="26" customFormat="1" ht="21" customHeight="1" thickBot="1">
      <c r="A368" s="145"/>
      <c r="B368" s="148" t="s">
        <v>95</v>
      </c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72" t="str">
        <f>IF(V366="○","○",IF(V367="○","○","×"))</f>
        <v>×</v>
      </c>
      <c r="W368" s="11" t="str">
        <f>IF(W366="○","○",IF(W367="○","○","×"))</f>
        <v>×</v>
      </c>
      <c r="Y368" s="27"/>
      <c r="Z368" s="27"/>
      <c r="AA368" s="27"/>
      <c r="AB368" s="27"/>
      <c r="AC368" s="29"/>
      <c r="AD368" s="30"/>
      <c r="AE368" s="27"/>
      <c r="AF368" s="27"/>
      <c r="AG368" s="30"/>
      <c r="AH368" s="30"/>
      <c r="AI368" s="30"/>
      <c r="AJ368" s="30"/>
    </row>
    <row r="369" spans="1:36" ht="18.600000000000001" thickBot="1"/>
    <row r="370" spans="1:36" ht="19.95" customHeight="1">
      <c r="A370" s="135"/>
      <c r="B370" s="68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69"/>
      <c r="AG370" s="137" t="s">
        <v>40</v>
      </c>
      <c r="AH370" s="138"/>
      <c r="AI370" s="138"/>
      <c r="AJ370" s="139"/>
    </row>
    <row r="371" spans="1:36" ht="19.95" customHeight="1" thickBot="1">
      <c r="A371" s="136"/>
      <c r="B371" s="56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140"/>
      <c r="AH371" s="141"/>
      <c r="AI371" s="141"/>
      <c r="AJ371" s="142"/>
    </row>
    <row r="372" spans="1:36" ht="86.25" customHeight="1" thickBot="1">
      <c r="A372" s="8" t="s">
        <v>41</v>
      </c>
      <c r="B372" s="74"/>
      <c r="C372" s="50"/>
      <c r="D372" s="50"/>
      <c r="E372" s="49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2"/>
      <c r="AF372" s="52"/>
      <c r="AG372" s="9" t="s">
        <v>42</v>
      </c>
      <c r="AH372" s="10" t="s">
        <v>43</v>
      </c>
      <c r="AI372" s="10" t="s">
        <v>16</v>
      </c>
      <c r="AJ372" s="11" t="s">
        <v>17</v>
      </c>
    </row>
    <row r="373" spans="1:36" ht="21" customHeight="1">
      <c r="A373" s="12" t="s">
        <v>9</v>
      </c>
      <c r="B373" s="59"/>
      <c r="C373" s="60"/>
      <c r="D373" s="60"/>
      <c r="E373" s="60"/>
      <c r="F373" s="60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2"/>
      <c r="Z373" s="62"/>
      <c r="AA373" s="62"/>
      <c r="AB373" s="62"/>
      <c r="AC373" s="62"/>
      <c r="AD373" s="60"/>
      <c r="AE373" s="60"/>
      <c r="AF373" s="63"/>
      <c r="AG373" s="13">
        <f>COUNTIF(B373:AF373,"■")</f>
        <v>0</v>
      </c>
      <c r="AH373" s="14">
        <f>COUNTIF(B373:AF373,"○")+COUNTIF(B373:AF373,"■")</f>
        <v>0</v>
      </c>
      <c r="AI373" s="15">
        <f>COUNTIFS($B$371:$AF$371,"土",B373:AF373,"○")+COUNTIFS($B$371:$AF$371,"日",B373:AF373,"○")+COUNTIFS($B$371:$AF$371,"土",B373:AF373,"■")+COUNTIFS($B$371:$AF$371,"日",B373:AF373,"■")</f>
        <v>0</v>
      </c>
      <c r="AJ373" s="16" t="str">
        <f>IF(AI373&lt;=AG373,"○","×")</f>
        <v>○</v>
      </c>
    </row>
    <row r="374" spans="1:36" ht="21" customHeight="1" thickBot="1">
      <c r="A374" s="17" t="s">
        <v>44</v>
      </c>
      <c r="B374" s="64"/>
      <c r="C374" s="65"/>
      <c r="D374" s="65"/>
      <c r="E374" s="65"/>
      <c r="F374" s="65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5"/>
      <c r="AB374" s="65"/>
      <c r="AC374" s="65"/>
      <c r="AD374" s="65"/>
      <c r="AE374" s="65"/>
      <c r="AF374" s="67"/>
      <c r="AG374" s="18">
        <f>COUNTIF(B374:AF374,"■")</f>
        <v>0</v>
      </c>
      <c r="AH374" s="19">
        <f>COUNTIF(B374:AF374,"○")+COUNTIF(B374:AF374,"■")</f>
        <v>0</v>
      </c>
      <c r="AI374" s="20">
        <f>COUNTIFS($B$371:$AF$371,"土",B374:AF374,"○")+COUNTIFS($B$371:$AF$371,"日",B374:AF374,"○")+COUNTIFS($B$371:$AF$371,"土",B374:AF374,"■")+COUNTIFS($B$371:$AF$371,"日",B374:AF374,"■")</f>
        <v>0</v>
      </c>
      <c r="AJ374" s="21" t="str">
        <f>IF(AI374&lt;=AG374,"○","×")</f>
        <v>○</v>
      </c>
    </row>
    <row r="375" spans="1:36" ht="81" customHeight="1" thickBot="1">
      <c r="A375" s="22" t="s">
        <v>45</v>
      </c>
      <c r="B375" s="48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23"/>
      <c r="AH375" s="24"/>
      <c r="AI375" s="24"/>
      <c r="AJ375" s="25"/>
    </row>
    <row r="376" spans="1:36" ht="7.8" customHeight="1" thickBot="1">
      <c r="A376" s="27"/>
      <c r="B376" s="27"/>
      <c r="C376" s="27"/>
      <c r="D376" s="27"/>
      <c r="E376" s="27"/>
      <c r="F376" s="27"/>
      <c r="G376" s="27"/>
      <c r="H376" s="31"/>
      <c r="I376" s="27"/>
      <c r="J376" s="27"/>
      <c r="K376" s="32"/>
      <c r="L376" s="27"/>
      <c r="M376" s="32"/>
      <c r="N376" s="27"/>
      <c r="O376" s="27"/>
      <c r="P376" s="27"/>
      <c r="Q376" s="27"/>
      <c r="R376" s="32"/>
      <c r="S376" s="27"/>
      <c r="T376" s="27"/>
      <c r="U376" s="27"/>
      <c r="V376" s="27"/>
      <c r="W376" s="32"/>
      <c r="X376" s="32"/>
      <c r="Y376" s="32"/>
      <c r="Z376" s="27"/>
      <c r="AA376" s="27"/>
      <c r="AB376" s="27"/>
      <c r="AC376" s="33"/>
      <c r="AD376" s="32"/>
      <c r="AE376" s="27"/>
      <c r="AF376" s="27"/>
      <c r="AG376" s="30"/>
      <c r="AH376" s="30"/>
      <c r="AI376" s="30"/>
      <c r="AJ376" s="30"/>
    </row>
    <row r="377" spans="1:36" s="26" customFormat="1" ht="21" customHeight="1" thickBo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8"/>
      <c r="L377" s="27"/>
      <c r="M377" s="28"/>
      <c r="N377" s="27"/>
      <c r="O377" s="27"/>
      <c r="P377" s="27"/>
      <c r="Q377" s="27"/>
      <c r="R377" s="28"/>
      <c r="S377" s="27"/>
      <c r="T377" s="27"/>
      <c r="U377" s="27"/>
      <c r="V377" s="76" t="s">
        <v>9</v>
      </c>
      <c r="W377" s="77" t="s">
        <v>44</v>
      </c>
      <c r="X377" s="28"/>
      <c r="Y377" s="27"/>
      <c r="Z377" s="29"/>
      <c r="AA377" s="28"/>
      <c r="AB377" s="27"/>
      <c r="AC377" s="27"/>
      <c r="AD377" s="30"/>
      <c r="AE377" s="30"/>
      <c r="AF377" s="30"/>
      <c r="AG377" s="30"/>
    </row>
    <row r="378" spans="1:36" s="26" customFormat="1" ht="21" customHeight="1" thickBot="1">
      <c r="A378" s="143" t="s">
        <v>70</v>
      </c>
      <c r="B378" s="146" t="s">
        <v>96</v>
      </c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70"/>
      <c r="W378" s="71"/>
      <c r="Y378" s="27"/>
      <c r="AA378" s="28"/>
      <c r="AB378" s="27"/>
      <c r="AC378" s="27"/>
      <c r="AD378" s="30"/>
      <c r="AE378" s="30"/>
      <c r="AG378" s="30"/>
    </row>
    <row r="379" spans="1:36" s="26" customFormat="1" ht="21" customHeight="1" thickBot="1">
      <c r="A379" s="144"/>
      <c r="B379" s="147" t="s">
        <v>97</v>
      </c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70"/>
      <c r="W379" s="71"/>
      <c r="Y379" s="27"/>
      <c r="Z379" s="29"/>
      <c r="AA379" s="30"/>
      <c r="AB379" s="27"/>
      <c r="AC379" s="27"/>
      <c r="AD379" s="30"/>
      <c r="AE379" s="30"/>
      <c r="AF379" s="30"/>
      <c r="AG379" s="30"/>
    </row>
    <row r="380" spans="1:36" s="26" customFormat="1" ht="21" customHeight="1" thickBot="1">
      <c r="A380" s="145"/>
      <c r="B380" s="148" t="s">
        <v>95</v>
      </c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72" t="str">
        <f>IF(V378="○","○",IF(V379="○","○","×"))</f>
        <v>×</v>
      </c>
      <c r="W380" s="11" t="str">
        <f>IF(W378="○","○",IF(W379="○","○","×"))</f>
        <v>×</v>
      </c>
      <c r="Y380" s="27"/>
      <c r="Z380" s="27"/>
      <c r="AA380" s="27"/>
      <c r="AB380" s="27"/>
      <c r="AC380" s="29"/>
      <c r="AD380" s="30"/>
      <c r="AE380" s="27"/>
      <c r="AF380" s="27"/>
      <c r="AG380" s="30"/>
      <c r="AH380" s="30"/>
      <c r="AI380" s="30"/>
      <c r="AJ380" s="30"/>
    </row>
    <row r="381" spans="1:36" ht="18.600000000000001" thickBot="1"/>
    <row r="382" spans="1:36" ht="19.95" customHeight="1">
      <c r="A382" s="135"/>
      <c r="B382" s="68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69"/>
      <c r="AG382" s="137" t="s">
        <v>40</v>
      </c>
      <c r="AH382" s="138"/>
      <c r="AI382" s="138"/>
      <c r="AJ382" s="139"/>
    </row>
    <row r="383" spans="1:36" ht="19.95" customHeight="1" thickBot="1">
      <c r="A383" s="136"/>
      <c r="B383" s="56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140"/>
      <c r="AH383" s="141"/>
      <c r="AI383" s="141"/>
      <c r="AJ383" s="142"/>
    </row>
    <row r="384" spans="1:36" ht="86.25" customHeight="1" thickBot="1">
      <c r="A384" s="8" t="s">
        <v>41</v>
      </c>
      <c r="B384" s="74"/>
      <c r="C384" s="50"/>
      <c r="D384" s="50"/>
      <c r="E384" s="49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2"/>
      <c r="AF384" s="52"/>
      <c r="AG384" s="9" t="s">
        <v>42</v>
      </c>
      <c r="AH384" s="10" t="s">
        <v>43</v>
      </c>
      <c r="AI384" s="10" t="s">
        <v>16</v>
      </c>
      <c r="AJ384" s="11" t="s">
        <v>17</v>
      </c>
    </row>
    <row r="385" spans="1:36" ht="21" customHeight="1">
      <c r="A385" s="12" t="s">
        <v>9</v>
      </c>
      <c r="B385" s="59"/>
      <c r="C385" s="60"/>
      <c r="D385" s="60"/>
      <c r="E385" s="60"/>
      <c r="F385" s="60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2"/>
      <c r="Z385" s="62"/>
      <c r="AA385" s="62"/>
      <c r="AB385" s="62"/>
      <c r="AC385" s="62"/>
      <c r="AD385" s="60"/>
      <c r="AE385" s="60"/>
      <c r="AF385" s="63"/>
      <c r="AG385" s="13">
        <f>COUNTIF(B385:AF385,"■")</f>
        <v>0</v>
      </c>
      <c r="AH385" s="14">
        <f>COUNTIF(B385:AF385,"○")+COUNTIF(B385:AF385,"■")</f>
        <v>0</v>
      </c>
      <c r="AI385" s="15">
        <f>COUNTIFS($B$383:$AF$383,"土",B385:AF385,"○")+COUNTIFS($B$383:$AF$383,"日",B385:AF385,"○")+COUNTIFS($B$383:$AF$383,"土",B385:AF385,"■")+COUNTIFS($B$383:$AF$383,"日",B385:AF385,"■")</f>
        <v>0</v>
      </c>
      <c r="AJ385" s="16" t="str">
        <f>IF(AI385&lt;=AG385,"○","×")</f>
        <v>○</v>
      </c>
    </row>
    <row r="386" spans="1:36" ht="21" customHeight="1" thickBot="1">
      <c r="A386" s="17" t="s">
        <v>44</v>
      </c>
      <c r="B386" s="64"/>
      <c r="C386" s="65"/>
      <c r="D386" s="65"/>
      <c r="E386" s="65"/>
      <c r="F386" s="65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5"/>
      <c r="AB386" s="65"/>
      <c r="AC386" s="65"/>
      <c r="AD386" s="65"/>
      <c r="AE386" s="65"/>
      <c r="AF386" s="67"/>
      <c r="AG386" s="18">
        <f>COUNTIF(B386:AF386,"■")</f>
        <v>0</v>
      </c>
      <c r="AH386" s="19">
        <f>COUNTIF(B386:AF386,"○")+COUNTIF(B386:AF386,"■")</f>
        <v>0</v>
      </c>
      <c r="AI386" s="20">
        <f>COUNTIFS($B$383:$AF$383,"土",B386:AF386,"○")+COUNTIFS($B$383:$AF$383,"日",B386:AF386,"○")+COUNTIFS($B$383:$AF$383,"土",B386:AF386,"■")+COUNTIFS($B$383:$AF$383,"日",B386:AF386,"■")</f>
        <v>0</v>
      </c>
      <c r="AJ386" s="21" t="str">
        <f>IF(AI386&lt;=AG386,"○","×")</f>
        <v>○</v>
      </c>
    </row>
    <row r="387" spans="1:36" ht="81" customHeight="1" thickBot="1">
      <c r="A387" s="22" t="s">
        <v>45</v>
      </c>
      <c r="B387" s="48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23"/>
      <c r="AH387" s="24"/>
      <c r="AI387" s="24"/>
      <c r="AJ387" s="25"/>
    </row>
    <row r="388" spans="1:36" ht="7.8" customHeight="1" thickBot="1">
      <c r="A388" s="27"/>
      <c r="B388" s="27"/>
      <c r="C388" s="27"/>
      <c r="D388" s="27"/>
      <c r="E388" s="27"/>
      <c r="F388" s="27"/>
      <c r="G388" s="27"/>
      <c r="H388" s="31"/>
      <c r="I388" s="27"/>
      <c r="J388" s="27"/>
      <c r="K388" s="32"/>
      <c r="L388" s="27"/>
      <c r="M388" s="32"/>
      <c r="N388" s="27"/>
      <c r="O388" s="27"/>
      <c r="P388" s="27"/>
      <c r="Q388" s="27"/>
      <c r="R388" s="32"/>
      <c r="S388" s="27"/>
      <c r="T388" s="27"/>
      <c r="U388" s="27"/>
      <c r="V388" s="27"/>
      <c r="W388" s="32"/>
      <c r="X388" s="32"/>
      <c r="Y388" s="32"/>
      <c r="Z388" s="27"/>
      <c r="AA388" s="27"/>
      <c r="AB388" s="27"/>
      <c r="AC388" s="33"/>
      <c r="AD388" s="32"/>
      <c r="AE388" s="27"/>
      <c r="AF388" s="27"/>
      <c r="AG388" s="30"/>
      <c r="AH388" s="30"/>
      <c r="AI388" s="30"/>
      <c r="AJ388" s="30"/>
    </row>
    <row r="389" spans="1:36" s="26" customFormat="1" ht="21" customHeight="1" thickBo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8"/>
      <c r="L389" s="27"/>
      <c r="M389" s="28"/>
      <c r="N389" s="27"/>
      <c r="O389" s="27"/>
      <c r="P389" s="27"/>
      <c r="Q389" s="27"/>
      <c r="R389" s="28"/>
      <c r="S389" s="27"/>
      <c r="T389" s="27"/>
      <c r="U389" s="27"/>
      <c r="V389" s="76" t="s">
        <v>9</v>
      </c>
      <c r="W389" s="77" t="s">
        <v>44</v>
      </c>
      <c r="X389" s="28"/>
      <c r="Y389" s="27"/>
      <c r="Z389" s="29"/>
      <c r="AA389" s="28"/>
      <c r="AB389" s="27"/>
      <c r="AC389" s="27"/>
      <c r="AD389" s="30"/>
      <c r="AE389" s="30"/>
      <c r="AF389" s="30"/>
      <c r="AG389" s="30"/>
    </row>
    <row r="390" spans="1:36" s="26" customFormat="1" ht="21" customHeight="1" thickBot="1">
      <c r="A390" s="143" t="s">
        <v>70</v>
      </c>
      <c r="B390" s="146" t="s">
        <v>96</v>
      </c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70"/>
      <c r="W390" s="71"/>
      <c r="Y390" s="27"/>
      <c r="AA390" s="28"/>
      <c r="AB390" s="27"/>
      <c r="AC390" s="27"/>
      <c r="AD390" s="30"/>
      <c r="AE390" s="30"/>
      <c r="AG390" s="30"/>
    </row>
    <row r="391" spans="1:36" s="26" customFormat="1" ht="21" customHeight="1" thickBot="1">
      <c r="A391" s="144"/>
      <c r="B391" s="147" t="s">
        <v>97</v>
      </c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70"/>
      <c r="W391" s="71"/>
      <c r="Y391" s="27"/>
      <c r="Z391" s="29"/>
      <c r="AA391" s="30"/>
      <c r="AB391" s="27"/>
      <c r="AC391" s="27"/>
      <c r="AD391" s="30"/>
      <c r="AE391" s="30"/>
      <c r="AF391" s="30"/>
      <c r="AG391" s="30"/>
    </row>
    <row r="392" spans="1:36" s="26" customFormat="1" ht="21" customHeight="1" thickBot="1">
      <c r="A392" s="145"/>
      <c r="B392" s="148" t="s">
        <v>95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72" t="str">
        <f>IF(V390="○","○",IF(V391="○","○","×"))</f>
        <v>×</v>
      </c>
      <c r="W392" s="11" t="str">
        <f>IF(W390="○","○",IF(W391="○","○","×"))</f>
        <v>×</v>
      </c>
      <c r="Y392" s="27"/>
      <c r="Z392" s="27"/>
      <c r="AA392" s="27"/>
      <c r="AB392" s="27"/>
      <c r="AC392" s="29"/>
      <c r="AD392" s="30"/>
      <c r="AE392" s="27"/>
      <c r="AF392" s="27"/>
      <c r="AG392" s="30"/>
      <c r="AH392" s="30"/>
      <c r="AI392" s="30"/>
      <c r="AJ392" s="30"/>
    </row>
    <row r="393" spans="1:36" ht="18.600000000000001" thickBot="1"/>
    <row r="394" spans="1:36" ht="19.95" customHeight="1">
      <c r="A394" s="135"/>
      <c r="B394" s="68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69"/>
      <c r="AG394" s="137" t="s">
        <v>40</v>
      </c>
      <c r="AH394" s="138"/>
      <c r="AI394" s="138"/>
      <c r="AJ394" s="139"/>
    </row>
    <row r="395" spans="1:36" ht="19.95" customHeight="1" thickBot="1">
      <c r="A395" s="136"/>
      <c r="B395" s="56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140"/>
      <c r="AH395" s="141"/>
      <c r="AI395" s="141"/>
      <c r="AJ395" s="142"/>
    </row>
    <row r="396" spans="1:36" ht="86.25" customHeight="1" thickBot="1">
      <c r="A396" s="8" t="s">
        <v>41</v>
      </c>
      <c r="B396" s="74"/>
      <c r="C396" s="50"/>
      <c r="D396" s="50"/>
      <c r="E396" s="49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2"/>
      <c r="AF396" s="52"/>
      <c r="AG396" s="9" t="s">
        <v>42</v>
      </c>
      <c r="AH396" s="10" t="s">
        <v>43</v>
      </c>
      <c r="AI396" s="10" t="s">
        <v>16</v>
      </c>
      <c r="AJ396" s="11" t="s">
        <v>17</v>
      </c>
    </row>
    <row r="397" spans="1:36" ht="21" customHeight="1">
      <c r="A397" s="12" t="s">
        <v>9</v>
      </c>
      <c r="B397" s="59"/>
      <c r="C397" s="60"/>
      <c r="D397" s="60"/>
      <c r="E397" s="60"/>
      <c r="F397" s="60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2"/>
      <c r="Z397" s="62"/>
      <c r="AA397" s="62"/>
      <c r="AB397" s="62"/>
      <c r="AC397" s="62"/>
      <c r="AD397" s="60"/>
      <c r="AE397" s="60"/>
      <c r="AF397" s="63"/>
      <c r="AG397" s="13">
        <f>COUNTIF(B397:AF397,"■")</f>
        <v>0</v>
      </c>
      <c r="AH397" s="14">
        <f>COUNTIF(B397:AF397,"○")+COUNTIF(B397:AF397,"■")</f>
        <v>0</v>
      </c>
      <c r="AI397" s="15">
        <f>COUNTIFS($B$395:$AF$395,"土",B397:AF397,"○")+COUNTIFS($B$395:$AF$395,"日",B397:AF397,"○")+COUNTIFS($B$395:$AF$395,"土",B397:AF397,"■")+COUNTIFS($B$395:$AF$395,"日",B397:AF397,"■")</f>
        <v>0</v>
      </c>
      <c r="AJ397" s="16" t="str">
        <f>IF(AI397&lt;=AG397,"○","×")</f>
        <v>○</v>
      </c>
    </row>
    <row r="398" spans="1:36" ht="21" customHeight="1" thickBot="1">
      <c r="A398" s="17" t="s">
        <v>44</v>
      </c>
      <c r="B398" s="64"/>
      <c r="C398" s="65"/>
      <c r="D398" s="65"/>
      <c r="E398" s="65"/>
      <c r="F398" s="65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5"/>
      <c r="AB398" s="65"/>
      <c r="AC398" s="65"/>
      <c r="AD398" s="65"/>
      <c r="AE398" s="65"/>
      <c r="AF398" s="67"/>
      <c r="AG398" s="18">
        <f>COUNTIF(B398:AF398,"■")</f>
        <v>0</v>
      </c>
      <c r="AH398" s="19">
        <f>COUNTIF(B398:AF398,"○")+COUNTIF(B398:AF398,"■")</f>
        <v>0</v>
      </c>
      <c r="AI398" s="20">
        <f>COUNTIFS($B$395:$AF$395,"土",B398:AF398,"○")+COUNTIFS($B$395:$AF$395,"日",B398:AF398,"○")+COUNTIFS($B$395:$AF$395,"土",B398:AF398,"■")+COUNTIFS($B$395:$AF$395,"日",B398:AF398,"■")</f>
        <v>0</v>
      </c>
      <c r="AJ398" s="21" t="str">
        <f>IF(AI398&lt;=AG398,"○","×")</f>
        <v>○</v>
      </c>
    </row>
    <row r="399" spans="1:36" ht="81" customHeight="1" thickBot="1">
      <c r="A399" s="22" t="s">
        <v>45</v>
      </c>
      <c r="B399" s="48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23"/>
      <c r="AH399" s="24"/>
      <c r="AI399" s="24"/>
      <c r="AJ399" s="25"/>
    </row>
    <row r="400" spans="1:36" ht="7.8" customHeight="1" thickBot="1">
      <c r="A400" s="27"/>
      <c r="B400" s="27"/>
      <c r="C400" s="27"/>
      <c r="D400" s="27"/>
      <c r="E400" s="27"/>
      <c r="F400" s="27"/>
      <c r="G400" s="27"/>
      <c r="H400" s="31"/>
      <c r="I400" s="27"/>
      <c r="J400" s="27"/>
      <c r="K400" s="32"/>
      <c r="L400" s="27"/>
      <c r="M400" s="32"/>
      <c r="N400" s="27"/>
      <c r="O400" s="27"/>
      <c r="P400" s="27"/>
      <c r="Q400" s="27"/>
      <c r="R400" s="32"/>
      <c r="S400" s="27"/>
      <c r="T400" s="27"/>
      <c r="U400" s="27"/>
      <c r="V400" s="27"/>
      <c r="W400" s="32"/>
      <c r="X400" s="32"/>
      <c r="Y400" s="32"/>
      <c r="Z400" s="27"/>
      <c r="AA400" s="27"/>
      <c r="AB400" s="27"/>
      <c r="AC400" s="33"/>
      <c r="AD400" s="32"/>
      <c r="AE400" s="27"/>
      <c r="AF400" s="27"/>
      <c r="AG400" s="30"/>
      <c r="AH400" s="30"/>
      <c r="AI400" s="30"/>
      <c r="AJ400" s="30"/>
    </row>
    <row r="401" spans="1:36" s="26" customFormat="1" ht="21" customHeight="1" thickBo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8"/>
      <c r="L401" s="27"/>
      <c r="M401" s="28"/>
      <c r="N401" s="27"/>
      <c r="O401" s="27"/>
      <c r="P401" s="27"/>
      <c r="Q401" s="27"/>
      <c r="R401" s="28"/>
      <c r="S401" s="27"/>
      <c r="T401" s="27"/>
      <c r="U401" s="27"/>
      <c r="V401" s="76" t="s">
        <v>9</v>
      </c>
      <c r="W401" s="77" t="s">
        <v>44</v>
      </c>
      <c r="X401" s="28"/>
      <c r="Y401" s="27"/>
      <c r="Z401" s="29"/>
      <c r="AA401" s="28"/>
      <c r="AB401" s="27"/>
      <c r="AC401" s="27"/>
      <c r="AD401" s="30"/>
      <c r="AE401" s="30"/>
      <c r="AF401" s="30"/>
      <c r="AG401" s="30"/>
    </row>
    <row r="402" spans="1:36" s="26" customFormat="1" ht="21" customHeight="1" thickBot="1">
      <c r="A402" s="143" t="s">
        <v>70</v>
      </c>
      <c r="B402" s="146" t="s">
        <v>96</v>
      </c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70"/>
      <c r="W402" s="71"/>
      <c r="Y402" s="27"/>
      <c r="AA402" s="28"/>
      <c r="AB402" s="27"/>
      <c r="AC402" s="27"/>
      <c r="AD402" s="30"/>
      <c r="AE402" s="30"/>
      <c r="AG402" s="30"/>
    </row>
    <row r="403" spans="1:36" s="26" customFormat="1" ht="21" customHeight="1" thickBot="1">
      <c r="A403" s="144"/>
      <c r="B403" s="147" t="s">
        <v>97</v>
      </c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70"/>
      <c r="W403" s="71"/>
      <c r="Y403" s="27"/>
      <c r="Z403" s="29"/>
      <c r="AA403" s="30"/>
      <c r="AB403" s="27"/>
      <c r="AC403" s="27"/>
      <c r="AD403" s="30"/>
      <c r="AE403" s="30"/>
      <c r="AF403" s="30"/>
      <c r="AG403" s="30"/>
    </row>
    <row r="404" spans="1:36" s="26" customFormat="1" ht="21" customHeight="1" thickBot="1">
      <c r="A404" s="145"/>
      <c r="B404" s="148" t="s">
        <v>95</v>
      </c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72" t="str">
        <f>IF(V402="○","○",IF(V403="○","○","×"))</f>
        <v>×</v>
      </c>
      <c r="W404" s="11" t="str">
        <f>IF(W402="○","○",IF(W403="○","○","×"))</f>
        <v>×</v>
      </c>
      <c r="Y404" s="27"/>
      <c r="Z404" s="27"/>
      <c r="AA404" s="27"/>
      <c r="AB404" s="27"/>
      <c r="AC404" s="29"/>
      <c r="AD404" s="30"/>
      <c r="AE404" s="27"/>
      <c r="AF404" s="27"/>
      <c r="AG404" s="30"/>
      <c r="AH404" s="30"/>
      <c r="AI404" s="30"/>
      <c r="AJ404" s="30"/>
    </row>
    <row r="405" spans="1:36" ht="18.600000000000001" thickBot="1"/>
    <row r="406" spans="1:36" ht="19.95" customHeight="1">
      <c r="A406" s="135"/>
      <c r="B406" s="68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69"/>
      <c r="AG406" s="137" t="s">
        <v>40</v>
      </c>
      <c r="AH406" s="138"/>
      <c r="AI406" s="138"/>
      <c r="AJ406" s="139"/>
    </row>
    <row r="407" spans="1:36" ht="19.95" customHeight="1" thickBot="1">
      <c r="A407" s="136"/>
      <c r="B407" s="56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140"/>
      <c r="AH407" s="141"/>
      <c r="AI407" s="141"/>
      <c r="AJ407" s="142"/>
    </row>
    <row r="408" spans="1:36" ht="86.25" customHeight="1" thickBot="1">
      <c r="A408" s="8" t="s">
        <v>41</v>
      </c>
      <c r="B408" s="74"/>
      <c r="C408" s="50"/>
      <c r="D408" s="50"/>
      <c r="E408" s="49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2"/>
      <c r="AF408" s="52"/>
      <c r="AG408" s="9" t="s">
        <v>42</v>
      </c>
      <c r="AH408" s="10" t="s">
        <v>43</v>
      </c>
      <c r="AI408" s="10" t="s">
        <v>16</v>
      </c>
      <c r="AJ408" s="11" t="s">
        <v>17</v>
      </c>
    </row>
    <row r="409" spans="1:36" ht="21" customHeight="1">
      <c r="A409" s="12" t="s">
        <v>9</v>
      </c>
      <c r="B409" s="59"/>
      <c r="C409" s="60"/>
      <c r="D409" s="60"/>
      <c r="E409" s="60"/>
      <c r="F409" s="60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2"/>
      <c r="Z409" s="62"/>
      <c r="AA409" s="62"/>
      <c r="AB409" s="62"/>
      <c r="AC409" s="62"/>
      <c r="AD409" s="60"/>
      <c r="AE409" s="60"/>
      <c r="AF409" s="63"/>
      <c r="AG409" s="13">
        <f>COUNTIF(B409:AF409,"■")</f>
        <v>0</v>
      </c>
      <c r="AH409" s="14">
        <f>COUNTIF(B409:AF409,"○")+COUNTIF(B409:AF409,"■")</f>
        <v>0</v>
      </c>
      <c r="AI409" s="15">
        <f>COUNTIFS($B$407:$AF$407,"土",B409:AF409,"○")+COUNTIFS($B$407:$AF$407,"日",B409:AF409,"○")+COUNTIFS($B$407:$AF$407,"土",B409:AF409,"■")+COUNTIFS($B$407:$AF$407,"日",B409:AF409,"■")</f>
        <v>0</v>
      </c>
      <c r="AJ409" s="16" t="str">
        <f>IF(AI409&lt;=AG409,"○","×")</f>
        <v>○</v>
      </c>
    </row>
    <row r="410" spans="1:36" ht="21" customHeight="1" thickBot="1">
      <c r="A410" s="17" t="s">
        <v>44</v>
      </c>
      <c r="B410" s="64"/>
      <c r="C410" s="65"/>
      <c r="D410" s="65"/>
      <c r="E410" s="65"/>
      <c r="F410" s="65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5"/>
      <c r="AB410" s="65"/>
      <c r="AC410" s="65"/>
      <c r="AD410" s="65"/>
      <c r="AE410" s="65"/>
      <c r="AF410" s="67"/>
      <c r="AG410" s="18">
        <f>COUNTIF(B410:AF410,"■")</f>
        <v>0</v>
      </c>
      <c r="AH410" s="19">
        <f>COUNTIF(B410:AF410,"○")+COUNTIF(B410:AF410,"■")</f>
        <v>0</v>
      </c>
      <c r="AI410" s="20">
        <f>COUNTIFS($B$407:$AF$407,"土",B410:AF410,"○")+COUNTIFS($B$407:$AF$407,"日",B410:AF410,"○")+COUNTIFS($B$407:$AF$407,"土",B410:AF410,"■")+COUNTIFS($B$407:$AF$407,"日",B410:AF410,"■")</f>
        <v>0</v>
      </c>
      <c r="AJ410" s="21" t="str">
        <f>IF(AI410&lt;=AG410,"○","×")</f>
        <v>○</v>
      </c>
    </row>
    <row r="411" spans="1:36" ht="81" customHeight="1" thickBot="1">
      <c r="A411" s="22" t="s">
        <v>45</v>
      </c>
      <c r="B411" s="48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23"/>
      <c r="AH411" s="24"/>
      <c r="AI411" s="24"/>
      <c r="AJ411" s="25"/>
    </row>
    <row r="412" spans="1:36" ht="7.8" customHeight="1" thickBot="1">
      <c r="A412" s="27"/>
      <c r="B412" s="27"/>
      <c r="C412" s="27"/>
      <c r="D412" s="27"/>
      <c r="E412" s="27"/>
      <c r="F412" s="27"/>
      <c r="G412" s="27"/>
      <c r="H412" s="31"/>
      <c r="I412" s="27"/>
      <c r="J412" s="27"/>
      <c r="K412" s="32"/>
      <c r="L412" s="27"/>
      <c r="M412" s="32"/>
      <c r="N412" s="27"/>
      <c r="O412" s="27"/>
      <c r="P412" s="27"/>
      <c r="Q412" s="27"/>
      <c r="R412" s="32"/>
      <c r="S412" s="27"/>
      <c r="T412" s="27"/>
      <c r="U412" s="27"/>
      <c r="V412" s="27"/>
      <c r="W412" s="32"/>
      <c r="X412" s="32"/>
      <c r="Y412" s="32"/>
      <c r="Z412" s="27"/>
      <c r="AA412" s="27"/>
      <c r="AB412" s="27"/>
      <c r="AC412" s="33"/>
      <c r="AD412" s="32"/>
      <c r="AE412" s="27"/>
      <c r="AF412" s="27"/>
      <c r="AG412" s="30"/>
      <c r="AH412" s="30"/>
      <c r="AI412" s="30"/>
      <c r="AJ412" s="30"/>
    </row>
    <row r="413" spans="1:36" s="26" customFormat="1" ht="21" customHeight="1" thickBo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8"/>
      <c r="L413" s="27"/>
      <c r="M413" s="28"/>
      <c r="N413" s="27"/>
      <c r="O413" s="27"/>
      <c r="P413" s="27"/>
      <c r="Q413" s="27"/>
      <c r="R413" s="28"/>
      <c r="S413" s="27"/>
      <c r="T413" s="27"/>
      <c r="U413" s="27"/>
      <c r="V413" s="76" t="s">
        <v>9</v>
      </c>
      <c r="W413" s="77" t="s">
        <v>44</v>
      </c>
      <c r="X413" s="28"/>
      <c r="Y413" s="27"/>
      <c r="Z413" s="29"/>
      <c r="AA413" s="28"/>
      <c r="AB413" s="27"/>
      <c r="AC413" s="27"/>
      <c r="AD413" s="30"/>
      <c r="AE413" s="30"/>
      <c r="AF413" s="30"/>
      <c r="AG413" s="30"/>
    </row>
    <row r="414" spans="1:36" s="26" customFormat="1" ht="21" customHeight="1" thickBot="1">
      <c r="A414" s="143" t="s">
        <v>70</v>
      </c>
      <c r="B414" s="146" t="s">
        <v>96</v>
      </c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70"/>
      <c r="W414" s="71"/>
      <c r="Y414" s="27"/>
      <c r="AA414" s="28"/>
      <c r="AB414" s="27"/>
      <c r="AC414" s="27"/>
      <c r="AD414" s="30"/>
      <c r="AE414" s="30"/>
      <c r="AG414" s="30"/>
    </row>
    <row r="415" spans="1:36" s="26" customFormat="1" ht="21" customHeight="1" thickBot="1">
      <c r="A415" s="144"/>
      <c r="B415" s="147" t="s">
        <v>97</v>
      </c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70"/>
      <c r="W415" s="71"/>
      <c r="Y415" s="27"/>
      <c r="Z415" s="29"/>
      <c r="AA415" s="30"/>
      <c r="AB415" s="27"/>
      <c r="AC415" s="27"/>
      <c r="AD415" s="30"/>
      <c r="AE415" s="30"/>
      <c r="AF415" s="30"/>
      <c r="AG415" s="30"/>
    </row>
    <row r="416" spans="1:36" s="26" customFormat="1" ht="21" customHeight="1" thickBot="1">
      <c r="A416" s="145"/>
      <c r="B416" s="148" t="s">
        <v>95</v>
      </c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72" t="str">
        <f>IF(V414="○","○",IF(V415="○","○","×"))</f>
        <v>×</v>
      </c>
      <c r="W416" s="11" t="str">
        <f>IF(W414="○","○",IF(W415="○","○","×"))</f>
        <v>×</v>
      </c>
      <c r="Y416" s="27"/>
      <c r="Z416" s="27"/>
      <c r="AA416" s="27"/>
      <c r="AB416" s="27"/>
      <c r="AC416" s="29"/>
      <c r="AD416" s="30"/>
      <c r="AE416" s="27"/>
      <c r="AF416" s="27"/>
      <c r="AG416" s="30"/>
      <c r="AH416" s="30"/>
      <c r="AI416" s="30"/>
      <c r="AJ416" s="30"/>
    </row>
    <row r="417" spans="1:36" ht="18.600000000000001" thickBot="1"/>
    <row r="418" spans="1:36" ht="19.95" customHeight="1">
      <c r="A418" s="135"/>
      <c r="B418" s="68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69"/>
      <c r="AG418" s="137" t="s">
        <v>40</v>
      </c>
      <c r="AH418" s="138"/>
      <c r="AI418" s="138"/>
      <c r="AJ418" s="139"/>
    </row>
    <row r="419" spans="1:36" ht="19.95" customHeight="1" thickBot="1">
      <c r="A419" s="136"/>
      <c r="B419" s="56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140"/>
      <c r="AH419" s="141"/>
      <c r="AI419" s="141"/>
      <c r="AJ419" s="142"/>
    </row>
    <row r="420" spans="1:36" ht="86.25" customHeight="1" thickBot="1">
      <c r="A420" s="8" t="s">
        <v>41</v>
      </c>
      <c r="B420" s="74"/>
      <c r="C420" s="50"/>
      <c r="D420" s="50"/>
      <c r="E420" s="49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2"/>
      <c r="AF420" s="52"/>
      <c r="AG420" s="9" t="s">
        <v>42</v>
      </c>
      <c r="AH420" s="10" t="s">
        <v>43</v>
      </c>
      <c r="AI420" s="10" t="s">
        <v>16</v>
      </c>
      <c r="AJ420" s="11" t="s">
        <v>17</v>
      </c>
    </row>
    <row r="421" spans="1:36" ht="21" customHeight="1">
      <c r="A421" s="12" t="s">
        <v>9</v>
      </c>
      <c r="B421" s="59"/>
      <c r="C421" s="60"/>
      <c r="D421" s="60"/>
      <c r="E421" s="60"/>
      <c r="F421" s="60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2"/>
      <c r="Z421" s="62"/>
      <c r="AA421" s="62"/>
      <c r="AB421" s="62"/>
      <c r="AC421" s="62"/>
      <c r="AD421" s="60"/>
      <c r="AE421" s="60"/>
      <c r="AF421" s="63"/>
      <c r="AG421" s="13">
        <f>COUNTIF(B421:AF421,"■")</f>
        <v>0</v>
      </c>
      <c r="AH421" s="14">
        <f>COUNTIF(B421:AF421,"○")+COUNTIF(B421:AF421,"■")</f>
        <v>0</v>
      </c>
      <c r="AI421" s="15">
        <f>COUNTIFS($B$419:$AF$419,"土",B421:AF421,"○")+COUNTIFS($B$419:$AF$419,"日",B421:AF421,"○")+COUNTIFS($B$419:$AF$419,"土",B421:AF421,"■")+COUNTIFS($B$419:$AF$419,"日",B421:AF421,"■")</f>
        <v>0</v>
      </c>
      <c r="AJ421" s="16" t="str">
        <f>IF(AI421&lt;=AG421,"○","×")</f>
        <v>○</v>
      </c>
    </row>
    <row r="422" spans="1:36" ht="21" customHeight="1" thickBot="1">
      <c r="A422" s="17" t="s">
        <v>44</v>
      </c>
      <c r="B422" s="64"/>
      <c r="C422" s="65"/>
      <c r="D422" s="65"/>
      <c r="E422" s="65"/>
      <c r="F422" s="65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5"/>
      <c r="AB422" s="65"/>
      <c r="AC422" s="65"/>
      <c r="AD422" s="65"/>
      <c r="AE422" s="65"/>
      <c r="AF422" s="67"/>
      <c r="AG422" s="18">
        <f>COUNTIF(B422:AF422,"■")</f>
        <v>0</v>
      </c>
      <c r="AH422" s="19">
        <f>COUNTIF(B422:AF422,"○")+COUNTIF(B422:AF422,"■")</f>
        <v>0</v>
      </c>
      <c r="AI422" s="20">
        <f>COUNTIFS($B$419:$AF$419,"土",B422:AF422,"○")+COUNTIFS($B$419:$AF$419,"日",B422:AF422,"○")+COUNTIFS($B$419:$AF$419,"土",B422:AF422,"■")+COUNTIFS($B$419:$AF$419,"日",B422:AF422,"■")</f>
        <v>0</v>
      </c>
      <c r="AJ422" s="21" t="str">
        <f>IF(AI422&lt;=AG422,"○","×")</f>
        <v>○</v>
      </c>
    </row>
    <row r="423" spans="1:36" ht="81" customHeight="1" thickBot="1">
      <c r="A423" s="22" t="s">
        <v>45</v>
      </c>
      <c r="B423" s="48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23"/>
      <c r="AH423" s="24"/>
      <c r="AI423" s="24"/>
      <c r="AJ423" s="25"/>
    </row>
    <row r="424" spans="1:36" ht="7.8" customHeight="1" thickBot="1">
      <c r="A424" s="27"/>
      <c r="B424" s="27"/>
      <c r="C424" s="27"/>
      <c r="D424" s="27"/>
      <c r="E424" s="27"/>
      <c r="F424" s="27"/>
      <c r="G424" s="27"/>
      <c r="H424" s="31"/>
      <c r="I424" s="27"/>
      <c r="J424" s="27"/>
      <c r="K424" s="32"/>
      <c r="L424" s="27"/>
      <c r="M424" s="32"/>
      <c r="N424" s="27"/>
      <c r="O424" s="27"/>
      <c r="P424" s="27"/>
      <c r="Q424" s="27"/>
      <c r="R424" s="32"/>
      <c r="S424" s="27"/>
      <c r="T424" s="27"/>
      <c r="U424" s="27"/>
      <c r="V424" s="27"/>
      <c r="W424" s="32"/>
      <c r="X424" s="32"/>
      <c r="Y424" s="32"/>
      <c r="Z424" s="27"/>
      <c r="AA424" s="27"/>
      <c r="AB424" s="27"/>
      <c r="AC424" s="33"/>
      <c r="AD424" s="32"/>
      <c r="AE424" s="27"/>
      <c r="AF424" s="27"/>
      <c r="AG424" s="30"/>
      <c r="AH424" s="30"/>
      <c r="AI424" s="30"/>
      <c r="AJ424" s="30"/>
    </row>
    <row r="425" spans="1:36" s="26" customFormat="1" ht="21" customHeight="1" thickBo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8"/>
      <c r="L425" s="27"/>
      <c r="M425" s="28"/>
      <c r="N425" s="27"/>
      <c r="O425" s="27"/>
      <c r="P425" s="27"/>
      <c r="Q425" s="27"/>
      <c r="R425" s="28"/>
      <c r="S425" s="27"/>
      <c r="T425" s="27"/>
      <c r="U425" s="27"/>
      <c r="V425" s="76" t="s">
        <v>9</v>
      </c>
      <c r="W425" s="77" t="s">
        <v>44</v>
      </c>
      <c r="X425" s="28"/>
      <c r="Y425" s="27"/>
      <c r="Z425" s="29"/>
      <c r="AA425" s="28"/>
      <c r="AB425" s="27"/>
      <c r="AC425" s="27"/>
      <c r="AD425" s="30"/>
      <c r="AE425" s="30"/>
      <c r="AF425" s="30"/>
      <c r="AG425" s="30"/>
    </row>
    <row r="426" spans="1:36" s="26" customFormat="1" ht="21" customHeight="1" thickBot="1">
      <c r="A426" s="143" t="s">
        <v>70</v>
      </c>
      <c r="B426" s="146" t="s">
        <v>96</v>
      </c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70"/>
      <c r="W426" s="71"/>
      <c r="Y426" s="27"/>
      <c r="AA426" s="28"/>
      <c r="AB426" s="27"/>
      <c r="AC426" s="27"/>
      <c r="AD426" s="30"/>
      <c r="AE426" s="30"/>
      <c r="AG426" s="30"/>
    </row>
    <row r="427" spans="1:36" s="26" customFormat="1" ht="21" customHeight="1" thickBot="1">
      <c r="A427" s="144"/>
      <c r="B427" s="147" t="s">
        <v>97</v>
      </c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70"/>
      <c r="W427" s="71"/>
      <c r="Y427" s="27"/>
      <c r="Z427" s="29"/>
      <c r="AA427" s="30"/>
      <c r="AB427" s="27"/>
      <c r="AC427" s="27"/>
      <c r="AD427" s="30"/>
      <c r="AE427" s="30"/>
      <c r="AF427" s="30"/>
      <c r="AG427" s="30"/>
    </row>
    <row r="428" spans="1:36" s="26" customFormat="1" ht="21" customHeight="1" thickBot="1">
      <c r="A428" s="145"/>
      <c r="B428" s="148" t="s">
        <v>95</v>
      </c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72" t="str">
        <f>IF(V426="○","○",IF(V427="○","○","×"))</f>
        <v>×</v>
      </c>
      <c r="W428" s="11" t="str">
        <f>IF(W426="○","○",IF(W427="○","○","×"))</f>
        <v>×</v>
      </c>
      <c r="Y428" s="27"/>
      <c r="Z428" s="27"/>
      <c r="AA428" s="27"/>
      <c r="AB428" s="27"/>
      <c r="AC428" s="29"/>
      <c r="AD428" s="30"/>
      <c r="AE428" s="27"/>
      <c r="AF428" s="27"/>
      <c r="AG428" s="30"/>
      <c r="AH428" s="30"/>
      <c r="AI428" s="30"/>
      <c r="AJ428" s="30"/>
    </row>
    <row r="429" spans="1:36" ht="18.600000000000001" thickBot="1"/>
    <row r="430" spans="1:36" ht="19.95" customHeight="1">
      <c r="A430" s="135"/>
      <c r="B430" s="68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69"/>
      <c r="AG430" s="137" t="s">
        <v>40</v>
      </c>
      <c r="AH430" s="138"/>
      <c r="AI430" s="138"/>
      <c r="AJ430" s="139"/>
    </row>
    <row r="431" spans="1:36" ht="19.95" customHeight="1" thickBot="1">
      <c r="A431" s="136"/>
      <c r="B431" s="56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140"/>
      <c r="AH431" s="141"/>
      <c r="AI431" s="141"/>
      <c r="AJ431" s="142"/>
    </row>
    <row r="432" spans="1:36" ht="86.25" customHeight="1" thickBot="1">
      <c r="A432" s="8" t="s">
        <v>41</v>
      </c>
      <c r="B432" s="74"/>
      <c r="C432" s="50"/>
      <c r="D432" s="50"/>
      <c r="E432" s="49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2"/>
      <c r="AF432" s="52"/>
      <c r="AG432" s="9" t="s">
        <v>42</v>
      </c>
      <c r="AH432" s="10" t="s">
        <v>43</v>
      </c>
      <c r="AI432" s="10" t="s">
        <v>16</v>
      </c>
      <c r="AJ432" s="11" t="s">
        <v>17</v>
      </c>
    </row>
    <row r="433" spans="1:36" ht="21" customHeight="1">
      <c r="A433" s="12" t="s">
        <v>9</v>
      </c>
      <c r="B433" s="59"/>
      <c r="C433" s="60"/>
      <c r="D433" s="60"/>
      <c r="E433" s="60"/>
      <c r="F433" s="60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2"/>
      <c r="Z433" s="62"/>
      <c r="AA433" s="62"/>
      <c r="AB433" s="62"/>
      <c r="AC433" s="62"/>
      <c r="AD433" s="60"/>
      <c r="AE433" s="60"/>
      <c r="AF433" s="63"/>
      <c r="AG433" s="13">
        <f>COUNTIF(B433:AF433,"■")</f>
        <v>0</v>
      </c>
      <c r="AH433" s="14">
        <f>COUNTIF(B433:AF433,"○")+COUNTIF(B433:AF433,"■")</f>
        <v>0</v>
      </c>
      <c r="AI433" s="15">
        <f>COUNTIFS($B$431:$AF$431,"土",B433:AF433,"○")+COUNTIFS($B$431:$AF$431,"日",B433:AF433,"○")+COUNTIFS($B$431:$AF$431,"土",B433:AF433,"■")+COUNTIFS($B$431:$AF$431,"日",B433:AF433,"■")</f>
        <v>0</v>
      </c>
      <c r="AJ433" s="16" t="str">
        <f>IF(AI433&lt;=AG433,"○","×")</f>
        <v>○</v>
      </c>
    </row>
    <row r="434" spans="1:36" ht="21" customHeight="1" thickBot="1">
      <c r="A434" s="17" t="s">
        <v>44</v>
      </c>
      <c r="B434" s="64"/>
      <c r="C434" s="65"/>
      <c r="D434" s="65"/>
      <c r="E434" s="65"/>
      <c r="F434" s="65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5"/>
      <c r="AB434" s="65"/>
      <c r="AC434" s="65"/>
      <c r="AD434" s="65"/>
      <c r="AE434" s="65"/>
      <c r="AF434" s="67"/>
      <c r="AG434" s="18">
        <f>COUNTIF(B434:AF434,"■")</f>
        <v>0</v>
      </c>
      <c r="AH434" s="19">
        <f>COUNTIF(B434:AF434,"○")+COUNTIF(B434:AF434,"■")</f>
        <v>0</v>
      </c>
      <c r="AI434" s="20">
        <f>COUNTIFS($B$431:$AF$431,"土",B434:AF434,"○")+COUNTIFS($B$431:$AF$431,"日",B434:AF434,"○")+COUNTIFS($B$431:$AF$431,"土",B434:AF434,"■")+COUNTIFS($B$431:$AF$431,"日",B434:AF434,"■")</f>
        <v>0</v>
      </c>
      <c r="AJ434" s="21" t="str">
        <f>IF(AI434&lt;=AG434,"○","×")</f>
        <v>○</v>
      </c>
    </row>
    <row r="435" spans="1:36" ht="81" customHeight="1" thickBot="1">
      <c r="A435" s="22" t="s">
        <v>45</v>
      </c>
      <c r="B435" s="48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23"/>
      <c r="AH435" s="24"/>
      <c r="AI435" s="24"/>
      <c r="AJ435" s="25"/>
    </row>
    <row r="436" spans="1:36" ht="7.8" customHeight="1" thickBot="1">
      <c r="A436" s="27"/>
      <c r="B436" s="27"/>
      <c r="C436" s="27"/>
      <c r="D436" s="27"/>
      <c r="E436" s="27"/>
      <c r="F436" s="27"/>
      <c r="G436" s="27"/>
      <c r="H436" s="31"/>
      <c r="I436" s="27"/>
      <c r="J436" s="27"/>
      <c r="K436" s="32"/>
      <c r="L436" s="27"/>
      <c r="M436" s="32"/>
      <c r="N436" s="27"/>
      <c r="O436" s="27"/>
      <c r="P436" s="27"/>
      <c r="Q436" s="27"/>
      <c r="R436" s="32"/>
      <c r="S436" s="27"/>
      <c r="T436" s="27"/>
      <c r="U436" s="27"/>
      <c r="V436" s="27"/>
      <c r="W436" s="32"/>
      <c r="X436" s="32"/>
      <c r="Y436" s="32"/>
      <c r="Z436" s="27"/>
      <c r="AA436" s="27"/>
      <c r="AB436" s="27"/>
      <c r="AC436" s="33"/>
      <c r="AD436" s="32"/>
      <c r="AE436" s="27"/>
      <c r="AF436" s="27"/>
      <c r="AG436" s="30"/>
      <c r="AH436" s="30"/>
      <c r="AI436" s="30"/>
      <c r="AJ436" s="30"/>
    </row>
    <row r="437" spans="1:36" s="26" customFormat="1" ht="21" customHeight="1" thickBo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8"/>
      <c r="L437" s="27"/>
      <c r="M437" s="28"/>
      <c r="N437" s="27"/>
      <c r="O437" s="27"/>
      <c r="P437" s="27"/>
      <c r="Q437" s="27"/>
      <c r="R437" s="28"/>
      <c r="S437" s="27"/>
      <c r="T437" s="27"/>
      <c r="U437" s="27"/>
      <c r="V437" s="76" t="s">
        <v>9</v>
      </c>
      <c r="W437" s="77" t="s">
        <v>44</v>
      </c>
      <c r="X437" s="28"/>
      <c r="Y437" s="27"/>
      <c r="Z437" s="29"/>
      <c r="AA437" s="28"/>
      <c r="AB437" s="27"/>
      <c r="AC437" s="27"/>
      <c r="AD437" s="30"/>
      <c r="AE437" s="30"/>
      <c r="AF437" s="30"/>
      <c r="AG437" s="30"/>
    </row>
    <row r="438" spans="1:36" s="26" customFormat="1" ht="21" customHeight="1" thickBot="1">
      <c r="A438" s="143" t="s">
        <v>70</v>
      </c>
      <c r="B438" s="146" t="s">
        <v>96</v>
      </c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70"/>
      <c r="W438" s="71"/>
      <c r="Y438" s="27"/>
      <c r="AA438" s="28"/>
      <c r="AB438" s="27"/>
      <c r="AC438" s="27"/>
      <c r="AD438" s="30"/>
      <c r="AE438" s="30"/>
      <c r="AG438" s="30"/>
    </row>
    <row r="439" spans="1:36" s="26" customFormat="1" ht="21" customHeight="1" thickBot="1">
      <c r="A439" s="144"/>
      <c r="B439" s="147" t="s">
        <v>97</v>
      </c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70"/>
      <c r="W439" s="71"/>
      <c r="Y439" s="27"/>
      <c r="Z439" s="29"/>
      <c r="AA439" s="30"/>
      <c r="AB439" s="27"/>
      <c r="AC439" s="27"/>
      <c r="AD439" s="30"/>
      <c r="AE439" s="30"/>
      <c r="AF439" s="30"/>
      <c r="AG439" s="30"/>
    </row>
    <row r="440" spans="1:36" s="26" customFormat="1" ht="21" customHeight="1" thickBot="1">
      <c r="A440" s="145"/>
      <c r="B440" s="148" t="s">
        <v>95</v>
      </c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72" t="str">
        <f>IF(V438="○","○",IF(V439="○","○","×"))</f>
        <v>×</v>
      </c>
      <c r="W440" s="11" t="str">
        <f>IF(W438="○","○",IF(W439="○","○","×"))</f>
        <v>×</v>
      </c>
      <c r="Y440" s="27"/>
      <c r="Z440" s="27"/>
      <c r="AA440" s="27"/>
      <c r="AB440" s="27"/>
      <c r="AC440" s="29"/>
      <c r="AD440" s="30"/>
      <c r="AE440" s="27"/>
      <c r="AF440" s="27"/>
      <c r="AG440" s="30"/>
      <c r="AH440" s="30"/>
      <c r="AI440" s="30"/>
      <c r="AJ440" s="30"/>
    </row>
    <row r="441" spans="1:36" s="26" customFormat="1" ht="21" customHeight="1">
      <c r="A441" s="27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27"/>
      <c r="W441" s="27"/>
      <c r="Y441" s="27"/>
      <c r="Z441" s="27"/>
      <c r="AA441" s="27"/>
      <c r="AB441" s="27"/>
      <c r="AC441" s="29"/>
      <c r="AD441" s="30"/>
      <c r="AE441" s="27"/>
      <c r="AF441" s="27"/>
      <c r="AG441" s="30"/>
      <c r="AH441" s="30"/>
      <c r="AI441" s="30"/>
      <c r="AJ441" s="30"/>
    </row>
    <row r="442" spans="1:36" s="26" customFormat="1" ht="21" customHeight="1">
      <c r="A442" s="27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27"/>
      <c r="W442" s="27"/>
      <c r="Y442" s="27"/>
      <c r="Z442" s="27"/>
      <c r="AA442" s="27"/>
      <c r="AB442" s="27"/>
      <c r="AC442" s="29"/>
      <c r="AD442" s="30"/>
      <c r="AE442" s="27"/>
      <c r="AF442" s="27"/>
      <c r="AG442" s="30"/>
      <c r="AH442" s="30"/>
      <c r="AI442" s="30"/>
      <c r="AJ442" s="30"/>
    </row>
    <row r="443" spans="1:36" s="26" customFormat="1" ht="21" customHeight="1">
      <c r="A443" s="27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27"/>
      <c r="W443" s="27"/>
      <c r="Y443" s="27"/>
      <c r="Z443" s="27"/>
      <c r="AA443" s="27"/>
      <c r="AB443" s="27"/>
      <c r="AC443" s="29"/>
      <c r="AD443" s="30"/>
      <c r="AE443" s="27"/>
      <c r="AF443" s="27"/>
      <c r="AG443" s="30"/>
      <c r="AH443" s="30"/>
      <c r="AI443" s="30"/>
      <c r="AJ443" s="30"/>
    </row>
    <row r="444" spans="1:36" s="26" customFormat="1" ht="21" customHeight="1">
      <c r="A444" s="27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27"/>
      <c r="W444" s="27"/>
      <c r="Y444" s="27"/>
      <c r="Z444" s="27"/>
      <c r="AA444" s="27"/>
      <c r="AB444" s="27"/>
      <c r="AC444" s="29"/>
      <c r="AD444" s="30"/>
      <c r="AE444" s="27"/>
      <c r="AF444" s="27"/>
      <c r="AG444" s="30"/>
      <c r="AH444" s="30"/>
      <c r="AI444" s="30"/>
      <c r="AJ444" s="30"/>
    </row>
    <row r="446" spans="1:36" ht="21.9" customHeight="1">
      <c r="B446" s="34" t="s">
        <v>100</v>
      </c>
      <c r="C446" s="35"/>
      <c r="D446" s="35"/>
      <c r="E446" s="35"/>
      <c r="F446" s="36"/>
      <c r="G446" s="37"/>
      <c r="H446" s="34" t="s">
        <v>102</v>
      </c>
      <c r="I446" s="35"/>
      <c r="J446" s="35"/>
      <c r="K446" s="35"/>
      <c r="L446" s="36"/>
      <c r="M446" s="1"/>
      <c r="N446" s="1"/>
      <c r="O446" s="1"/>
      <c r="P446" s="127" t="s">
        <v>46</v>
      </c>
      <c r="Q446" s="128"/>
      <c r="R446" s="128"/>
      <c r="S446" s="128"/>
      <c r="T446" s="133"/>
      <c r="U446" s="127" t="s">
        <v>47</v>
      </c>
      <c r="V446" s="128"/>
      <c r="W446" s="133"/>
      <c r="X446" s="127" t="s">
        <v>48</v>
      </c>
      <c r="Y446" s="128"/>
      <c r="Z446" s="133"/>
      <c r="AA446" s="1"/>
      <c r="AB446" s="1"/>
      <c r="AG446" s="127" t="s">
        <v>9</v>
      </c>
      <c r="AH446" s="133"/>
      <c r="AI446" s="127" t="s">
        <v>44</v>
      </c>
      <c r="AJ446" s="133"/>
    </row>
    <row r="447" spans="1:36" ht="21.9" customHeight="1">
      <c r="B447" s="37" t="s">
        <v>14</v>
      </c>
      <c r="C447" s="134" t="s">
        <v>49</v>
      </c>
      <c r="D447" s="134"/>
      <c r="F447" s="46"/>
      <c r="G447" s="47"/>
      <c r="H447" s="37" t="s">
        <v>14</v>
      </c>
      <c r="I447" s="7" t="s">
        <v>103</v>
      </c>
      <c r="L447" s="83"/>
      <c r="M447" s="1"/>
      <c r="N447" s="1"/>
      <c r="O447" s="1"/>
      <c r="P447" s="115" t="s">
        <v>101</v>
      </c>
      <c r="Q447" s="116"/>
      <c r="R447" s="116"/>
      <c r="S447" s="116"/>
      <c r="T447" s="117"/>
      <c r="U447" s="121"/>
      <c r="V447" s="122"/>
      <c r="W447" s="123"/>
      <c r="X447" s="121"/>
      <c r="Y447" s="122"/>
      <c r="Z447" s="123"/>
      <c r="AA447" s="1"/>
      <c r="AB447" s="1"/>
      <c r="AD447" s="127" t="s">
        <v>94</v>
      </c>
      <c r="AE447" s="128"/>
      <c r="AF447" s="128"/>
      <c r="AG447" s="132"/>
      <c r="AH447" s="132"/>
      <c r="AI447" s="132"/>
      <c r="AJ447" s="132"/>
    </row>
    <row r="448" spans="1:36" ht="21.9" customHeight="1">
      <c r="B448" s="37" t="s">
        <v>78</v>
      </c>
      <c r="C448" s="1" t="s">
        <v>53</v>
      </c>
      <c r="D448" s="1"/>
      <c r="E448" s="1"/>
      <c r="F448" s="46"/>
      <c r="G448" s="47"/>
      <c r="H448" s="39" t="s">
        <v>78</v>
      </c>
      <c r="I448" s="40" t="s">
        <v>104</v>
      </c>
      <c r="J448" s="41"/>
      <c r="K448" s="41"/>
      <c r="L448" s="42"/>
      <c r="M448" s="1"/>
      <c r="N448" s="1"/>
      <c r="O448" s="1"/>
      <c r="P448" s="118"/>
      <c r="Q448" s="119"/>
      <c r="R448" s="119"/>
      <c r="S448" s="119"/>
      <c r="T448" s="120"/>
      <c r="U448" s="124"/>
      <c r="V448" s="125"/>
      <c r="W448" s="126"/>
      <c r="X448" s="124"/>
      <c r="Y448" s="125"/>
      <c r="Z448" s="126"/>
      <c r="AA448" s="1"/>
      <c r="AB448" s="1"/>
      <c r="AC448" s="43"/>
      <c r="AD448" s="127" t="s">
        <v>52</v>
      </c>
      <c r="AE448" s="128"/>
      <c r="AF448" s="128"/>
      <c r="AG448" s="132"/>
      <c r="AH448" s="132"/>
      <c r="AI448" s="132"/>
      <c r="AJ448" s="132"/>
    </row>
    <row r="449" spans="2:36" ht="21.9" customHeight="1">
      <c r="B449" s="39" t="s">
        <v>77</v>
      </c>
      <c r="C449" s="40" t="s">
        <v>50</v>
      </c>
      <c r="D449" s="40"/>
      <c r="E449" s="41"/>
      <c r="F449" s="42"/>
      <c r="G449" s="37"/>
      <c r="M449" s="1"/>
      <c r="N449" s="1"/>
      <c r="O449" s="1"/>
      <c r="P449" s="115" t="s">
        <v>51</v>
      </c>
      <c r="Q449" s="116"/>
      <c r="R449" s="116"/>
      <c r="S449" s="116"/>
      <c r="T449" s="117"/>
      <c r="U449" s="121"/>
      <c r="V449" s="122"/>
      <c r="W449" s="123"/>
      <c r="X449" s="121"/>
      <c r="Y449" s="122"/>
      <c r="Z449" s="123"/>
      <c r="AA449" s="1"/>
      <c r="AB449" s="1"/>
      <c r="AC449" s="43"/>
      <c r="AD449" s="127" t="s">
        <v>54</v>
      </c>
      <c r="AE449" s="128"/>
      <c r="AF449" s="128"/>
      <c r="AG449" s="78">
        <f>AG13+AG25+AG37+AG49+AG61+AG73+AG85+AG97+AG109+AG121+AG133+AG145</f>
        <v>0</v>
      </c>
      <c r="AH449" s="38" t="s">
        <v>55</v>
      </c>
      <c r="AI449" s="78">
        <f>AG14+AG26+AG38+AG50+AG62+AG74+AG86+AG98+AG110+AG122+AG134+AG146</f>
        <v>0</v>
      </c>
      <c r="AJ449" s="38" t="s">
        <v>55</v>
      </c>
    </row>
    <row r="450" spans="2:36" ht="21.9" customHeight="1">
      <c r="C450" s="7"/>
      <c r="D450" s="7"/>
      <c r="I450" s="7"/>
      <c r="M450" s="1"/>
      <c r="N450" s="1"/>
      <c r="O450" s="1"/>
      <c r="P450" s="118"/>
      <c r="Q450" s="119"/>
      <c r="R450" s="119"/>
      <c r="S450" s="119"/>
      <c r="T450" s="120"/>
      <c r="U450" s="124"/>
      <c r="V450" s="125"/>
      <c r="W450" s="126"/>
      <c r="X450" s="124"/>
      <c r="Y450" s="125"/>
      <c r="Z450" s="126"/>
      <c r="AA450" s="1"/>
      <c r="AB450" s="1"/>
      <c r="AC450" s="44"/>
      <c r="AD450" s="127" t="s">
        <v>57</v>
      </c>
      <c r="AE450" s="128"/>
      <c r="AF450" s="128"/>
      <c r="AG450" s="78">
        <f>AH13+AH25+AH37+AH49+AH61+AH73+AH85+AH97+AH109+AH121+AH133+AH145</f>
        <v>0</v>
      </c>
      <c r="AH450" s="38" t="s">
        <v>55</v>
      </c>
      <c r="AI450" s="78">
        <f>AH14+AH26+AH38+AH50+AH62+AH74+AH86+AH98+AH110+AH122+AH134+AH146</f>
        <v>0</v>
      </c>
      <c r="AJ450" s="38" t="s">
        <v>55</v>
      </c>
    </row>
    <row r="451" spans="2:36" ht="21.9" customHeight="1">
      <c r="B451" s="34" t="s">
        <v>105</v>
      </c>
      <c r="C451" s="35"/>
      <c r="D451" s="35"/>
      <c r="E451" s="35"/>
      <c r="F451" s="36"/>
      <c r="M451" s="1"/>
      <c r="N451" s="1"/>
      <c r="O451" s="1"/>
      <c r="P451" s="115" t="s">
        <v>56</v>
      </c>
      <c r="Q451" s="116"/>
      <c r="R451" s="116"/>
      <c r="S451" s="116"/>
      <c r="T451" s="117"/>
      <c r="U451" s="121"/>
      <c r="V451" s="122"/>
      <c r="W451" s="123"/>
      <c r="X451" s="121"/>
      <c r="Y451" s="122"/>
      <c r="Z451" s="123"/>
      <c r="AA451" s="1"/>
      <c r="AB451" s="1"/>
      <c r="AC451" s="1"/>
      <c r="AD451" s="127" t="s">
        <v>58</v>
      </c>
      <c r="AE451" s="128"/>
      <c r="AF451" s="128"/>
      <c r="AG451" s="79" t="e">
        <f>AG449/AG450*100</f>
        <v>#DIV/0!</v>
      </c>
      <c r="AH451" s="38" t="s">
        <v>59</v>
      </c>
      <c r="AI451" s="80" t="e">
        <f>AI449/AI450*100</f>
        <v>#DIV/0!</v>
      </c>
      <c r="AJ451" s="38" t="s">
        <v>59</v>
      </c>
    </row>
    <row r="452" spans="2:36" ht="21.9" customHeight="1">
      <c r="B452" s="84" t="s">
        <v>107</v>
      </c>
      <c r="C452" s="40" t="s">
        <v>108</v>
      </c>
      <c r="D452" s="41"/>
      <c r="E452" s="41"/>
      <c r="F452" s="42"/>
      <c r="M452" s="1"/>
      <c r="N452" s="1"/>
      <c r="O452" s="1"/>
      <c r="P452" s="118"/>
      <c r="Q452" s="119"/>
      <c r="R452" s="119"/>
      <c r="S452" s="119"/>
      <c r="T452" s="120"/>
      <c r="U452" s="124"/>
      <c r="V452" s="125"/>
      <c r="W452" s="126"/>
      <c r="X452" s="124"/>
      <c r="Y452" s="125"/>
      <c r="Z452" s="126"/>
      <c r="AA452" s="1"/>
      <c r="AB452" s="1"/>
      <c r="AC452" s="1"/>
      <c r="AD452" s="129" t="s">
        <v>61</v>
      </c>
      <c r="AE452" s="130"/>
      <c r="AF452" s="130"/>
      <c r="AG452" s="130"/>
      <c r="AH452" s="130"/>
      <c r="AI452" s="130"/>
      <c r="AJ452" s="130"/>
    </row>
    <row r="453" spans="2:36" ht="18" customHeight="1">
      <c r="B453" s="1"/>
      <c r="C453" s="1"/>
      <c r="D453" s="1"/>
      <c r="E453" s="1"/>
      <c r="F453" s="1"/>
      <c r="M453" s="1"/>
      <c r="N453" s="1"/>
      <c r="O453" s="1"/>
      <c r="P453" s="115" t="s">
        <v>60</v>
      </c>
      <c r="Q453" s="116"/>
      <c r="R453" s="116"/>
      <c r="S453" s="116"/>
      <c r="T453" s="117"/>
      <c r="U453" s="121"/>
      <c r="V453" s="122"/>
      <c r="W453" s="123"/>
      <c r="X453" s="121"/>
      <c r="Y453" s="122"/>
      <c r="Z453" s="123"/>
      <c r="AA453" s="1"/>
      <c r="AB453" s="1"/>
      <c r="AD453" s="131"/>
      <c r="AE453" s="131"/>
      <c r="AF453" s="131"/>
      <c r="AG453" s="131"/>
      <c r="AH453" s="131"/>
      <c r="AI453" s="131"/>
      <c r="AJ453" s="131"/>
    </row>
    <row r="454" spans="2:36" ht="18" customHeight="1">
      <c r="M454" s="1"/>
      <c r="N454" s="1"/>
      <c r="O454" s="1"/>
      <c r="P454" s="118"/>
      <c r="Q454" s="119"/>
      <c r="R454" s="119"/>
      <c r="S454" s="119"/>
      <c r="T454" s="120"/>
      <c r="U454" s="124"/>
      <c r="V454" s="125"/>
      <c r="W454" s="126"/>
      <c r="X454" s="124"/>
      <c r="Y454" s="125"/>
      <c r="Z454" s="126"/>
      <c r="AA454" s="1"/>
      <c r="AB454" s="1"/>
    </row>
  </sheetData>
  <mergeCells count="260">
    <mergeCell ref="AE4:AI4"/>
    <mergeCell ref="B5:F5"/>
    <mergeCell ref="X6:AA6"/>
    <mergeCell ref="AB6:AJ6"/>
    <mergeCell ref="V7:W7"/>
    <mergeCell ref="X7:AA7"/>
    <mergeCell ref="AB7:AJ7"/>
    <mergeCell ref="A1:F2"/>
    <mergeCell ref="G1:I1"/>
    <mergeCell ref="J1:L1"/>
    <mergeCell ref="N1:P1"/>
    <mergeCell ref="Q1:Z1"/>
    <mergeCell ref="G2:I2"/>
    <mergeCell ref="J2:AF2"/>
    <mergeCell ref="A22:A23"/>
    <mergeCell ref="AG22:AJ23"/>
    <mergeCell ref="A30:A32"/>
    <mergeCell ref="B30:U30"/>
    <mergeCell ref="B31:U31"/>
    <mergeCell ref="B32:U32"/>
    <mergeCell ref="X8:AA8"/>
    <mergeCell ref="AB8:AJ8"/>
    <mergeCell ref="A10:A11"/>
    <mergeCell ref="AG10:AJ11"/>
    <mergeCell ref="A18:A20"/>
    <mergeCell ref="B18:U18"/>
    <mergeCell ref="B19:U19"/>
    <mergeCell ref="B20:U20"/>
    <mergeCell ref="A46:A47"/>
    <mergeCell ref="AG46:AJ47"/>
    <mergeCell ref="A54:A56"/>
    <mergeCell ref="B54:U54"/>
    <mergeCell ref="B55:U55"/>
    <mergeCell ref="B56:U56"/>
    <mergeCell ref="A34:A35"/>
    <mergeCell ref="AG34:AJ35"/>
    <mergeCell ref="A42:A44"/>
    <mergeCell ref="B42:U42"/>
    <mergeCell ref="B43:U43"/>
    <mergeCell ref="B44:U44"/>
    <mergeCell ref="A70:A71"/>
    <mergeCell ref="AG70:AJ71"/>
    <mergeCell ref="A78:A80"/>
    <mergeCell ref="B78:U78"/>
    <mergeCell ref="B79:U79"/>
    <mergeCell ref="B80:U80"/>
    <mergeCell ref="A58:A59"/>
    <mergeCell ref="AG58:AJ59"/>
    <mergeCell ref="A66:A68"/>
    <mergeCell ref="B66:U66"/>
    <mergeCell ref="B67:U67"/>
    <mergeCell ref="B68:U68"/>
    <mergeCell ref="A94:A95"/>
    <mergeCell ref="AG94:AJ95"/>
    <mergeCell ref="A102:A104"/>
    <mergeCell ref="B102:U102"/>
    <mergeCell ref="B103:U103"/>
    <mergeCell ref="B104:U104"/>
    <mergeCell ref="A82:A83"/>
    <mergeCell ref="AG82:AJ83"/>
    <mergeCell ref="A90:A92"/>
    <mergeCell ref="B90:U90"/>
    <mergeCell ref="B91:U91"/>
    <mergeCell ref="B92:U92"/>
    <mergeCell ref="A118:A119"/>
    <mergeCell ref="AG118:AJ119"/>
    <mergeCell ref="A126:A128"/>
    <mergeCell ref="B126:U126"/>
    <mergeCell ref="B127:U127"/>
    <mergeCell ref="B128:U128"/>
    <mergeCell ref="A106:A107"/>
    <mergeCell ref="AG106:AJ107"/>
    <mergeCell ref="A114:A116"/>
    <mergeCell ref="B114:U114"/>
    <mergeCell ref="B115:U115"/>
    <mergeCell ref="B116:U116"/>
    <mergeCell ref="A142:A143"/>
    <mergeCell ref="AG142:AJ143"/>
    <mergeCell ref="A150:A152"/>
    <mergeCell ref="B150:U150"/>
    <mergeCell ref="B151:U151"/>
    <mergeCell ref="B152:U152"/>
    <mergeCell ref="A130:A131"/>
    <mergeCell ref="AG130:AJ131"/>
    <mergeCell ref="A138:A140"/>
    <mergeCell ref="B138:U138"/>
    <mergeCell ref="B139:U139"/>
    <mergeCell ref="B140:U140"/>
    <mergeCell ref="A166:A167"/>
    <mergeCell ref="AG166:AJ167"/>
    <mergeCell ref="A174:A176"/>
    <mergeCell ref="B174:U174"/>
    <mergeCell ref="B175:U175"/>
    <mergeCell ref="B176:U176"/>
    <mergeCell ref="A154:A155"/>
    <mergeCell ref="AG154:AJ155"/>
    <mergeCell ref="A162:A164"/>
    <mergeCell ref="B162:U162"/>
    <mergeCell ref="B163:U163"/>
    <mergeCell ref="B164:U164"/>
    <mergeCell ref="A190:A191"/>
    <mergeCell ref="AG190:AJ191"/>
    <mergeCell ref="A198:A200"/>
    <mergeCell ref="B198:U198"/>
    <mergeCell ref="B199:U199"/>
    <mergeCell ref="B200:U200"/>
    <mergeCell ref="A178:A179"/>
    <mergeCell ref="AG178:AJ179"/>
    <mergeCell ref="A186:A188"/>
    <mergeCell ref="B186:U186"/>
    <mergeCell ref="B187:U187"/>
    <mergeCell ref="B188:U188"/>
    <mergeCell ref="A214:A215"/>
    <mergeCell ref="AG214:AJ215"/>
    <mergeCell ref="A222:A224"/>
    <mergeCell ref="B222:U222"/>
    <mergeCell ref="B223:U223"/>
    <mergeCell ref="B224:U224"/>
    <mergeCell ref="A202:A203"/>
    <mergeCell ref="AG202:AJ203"/>
    <mergeCell ref="A210:A212"/>
    <mergeCell ref="B210:U210"/>
    <mergeCell ref="B211:U211"/>
    <mergeCell ref="B212:U212"/>
    <mergeCell ref="A238:A239"/>
    <mergeCell ref="AG238:AJ239"/>
    <mergeCell ref="A246:A248"/>
    <mergeCell ref="B246:U246"/>
    <mergeCell ref="B247:U247"/>
    <mergeCell ref="B248:U248"/>
    <mergeCell ref="A226:A227"/>
    <mergeCell ref="AG226:AJ227"/>
    <mergeCell ref="A234:A236"/>
    <mergeCell ref="B234:U234"/>
    <mergeCell ref="B235:U235"/>
    <mergeCell ref="B236:U236"/>
    <mergeCell ref="A262:A263"/>
    <mergeCell ref="AG262:AJ263"/>
    <mergeCell ref="A270:A272"/>
    <mergeCell ref="B270:U270"/>
    <mergeCell ref="B271:U271"/>
    <mergeCell ref="B272:U272"/>
    <mergeCell ref="A250:A251"/>
    <mergeCell ref="AG250:AJ251"/>
    <mergeCell ref="A258:A260"/>
    <mergeCell ref="B258:U258"/>
    <mergeCell ref="B259:U259"/>
    <mergeCell ref="B260:U260"/>
    <mergeCell ref="A286:A287"/>
    <mergeCell ref="AG286:AJ287"/>
    <mergeCell ref="A294:A296"/>
    <mergeCell ref="B294:U294"/>
    <mergeCell ref="B295:U295"/>
    <mergeCell ref="B296:U296"/>
    <mergeCell ref="A274:A275"/>
    <mergeCell ref="AG274:AJ275"/>
    <mergeCell ref="A282:A284"/>
    <mergeCell ref="B282:U282"/>
    <mergeCell ref="B283:U283"/>
    <mergeCell ref="B284:U284"/>
    <mergeCell ref="A310:A311"/>
    <mergeCell ref="AG310:AJ311"/>
    <mergeCell ref="A318:A320"/>
    <mergeCell ref="B318:U318"/>
    <mergeCell ref="B319:U319"/>
    <mergeCell ref="B320:U320"/>
    <mergeCell ref="A298:A299"/>
    <mergeCell ref="AG298:AJ299"/>
    <mergeCell ref="A306:A308"/>
    <mergeCell ref="B306:U306"/>
    <mergeCell ref="B307:U307"/>
    <mergeCell ref="B308:U308"/>
    <mergeCell ref="A334:A335"/>
    <mergeCell ref="AG334:AJ335"/>
    <mergeCell ref="A342:A344"/>
    <mergeCell ref="B342:U342"/>
    <mergeCell ref="B343:U343"/>
    <mergeCell ref="B344:U344"/>
    <mergeCell ref="A322:A323"/>
    <mergeCell ref="AG322:AJ323"/>
    <mergeCell ref="A330:A332"/>
    <mergeCell ref="B330:U330"/>
    <mergeCell ref="B331:U331"/>
    <mergeCell ref="B332:U332"/>
    <mergeCell ref="A358:A359"/>
    <mergeCell ref="AG358:AJ359"/>
    <mergeCell ref="A366:A368"/>
    <mergeCell ref="B366:U366"/>
    <mergeCell ref="B367:U367"/>
    <mergeCell ref="B368:U368"/>
    <mergeCell ref="A346:A347"/>
    <mergeCell ref="AG346:AJ347"/>
    <mergeCell ref="A354:A356"/>
    <mergeCell ref="B354:U354"/>
    <mergeCell ref="B355:U355"/>
    <mergeCell ref="B356:U356"/>
    <mergeCell ref="A382:A383"/>
    <mergeCell ref="AG382:AJ383"/>
    <mergeCell ref="A390:A392"/>
    <mergeCell ref="B390:U390"/>
    <mergeCell ref="B391:U391"/>
    <mergeCell ref="B392:U392"/>
    <mergeCell ref="A370:A371"/>
    <mergeCell ref="AG370:AJ371"/>
    <mergeCell ref="A378:A380"/>
    <mergeCell ref="B378:U378"/>
    <mergeCell ref="B379:U379"/>
    <mergeCell ref="B380:U380"/>
    <mergeCell ref="A406:A407"/>
    <mergeCell ref="AG406:AJ407"/>
    <mergeCell ref="A414:A416"/>
    <mergeCell ref="B414:U414"/>
    <mergeCell ref="B415:U415"/>
    <mergeCell ref="B416:U416"/>
    <mergeCell ref="A394:A395"/>
    <mergeCell ref="AG394:AJ395"/>
    <mergeCell ref="A402:A404"/>
    <mergeCell ref="B402:U402"/>
    <mergeCell ref="B403:U403"/>
    <mergeCell ref="B404:U404"/>
    <mergeCell ref="A430:A431"/>
    <mergeCell ref="AG430:AJ431"/>
    <mergeCell ref="A438:A440"/>
    <mergeCell ref="B438:U438"/>
    <mergeCell ref="B439:U439"/>
    <mergeCell ref="B440:U440"/>
    <mergeCell ref="A418:A419"/>
    <mergeCell ref="AG418:AJ419"/>
    <mergeCell ref="A426:A428"/>
    <mergeCell ref="B426:U426"/>
    <mergeCell ref="B427:U427"/>
    <mergeCell ref="B428:U428"/>
    <mergeCell ref="P446:T446"/>
    <mergeCell ref="U446:W446"/>
    <mergeCell ref="X446:Z446"/>
    <mergeCell ref="AG446:AH446"/>
    <mergeCell ref="AI446:AJ446"/>
    <mergeCell ref="C447:D447"/>
    <mergeCell ref="P447:T448"/>
    <mergeCell ref="U447:W448"/>
    <mergeCell ref="X447:Z448"/>
    <mergeCell ref="AD447:AF447"/>
    <mergeCell ref="P451:T452"/>
    <mergeCell ref="U451:W452"/>
    <mergeCell ref="X451:Z452"/>
    <mergeCell ref="AD451:AF451"/>
    <mergeCell ref="AD452:AJ453"/>
    <mergeCell ref="P453:T454"/>
    <mergeCell ref="U453:W454"/>
    <mergeCell ref="X453:Z454"/>
    <mergeCell ref="AG447:AH447"/>
    <mergeCell ref="AI447:AJ447"/>
    <mergeCell ref="AD448:AF448"/>
    <mergeCell ref="AG448:AH448"/>
    <mergeCell ref="AI448:AJ448"/>
    <mergeCell ref="P449:T450"/>
    <mergeCell ref="U449:W450"/>
    <mergeCell ref="X449:Z450"/>
    <mergeCell ref="AD449:AF449"/>
    <mergeCell ref="AD450:AF450"/>
  </mergeCells>
  <phoneticPr fontId="1"/>
  <dataValidations count="3">
    <dataValidation type="list" allowBlank="1" showInputMessage="1" showErrorMessage="1" sqref="U447:Z454" xr:uid="{FA1E8CAD-7529-492A-9FB8-92C1EBD038C5}">
      <formula1>$B$452</formula1>
    </dataValidation>
    <dataValidation type="list" allowBlank="1" showInputMessage="1" showErrorMessage="1" sqref="V18:W19 V426:W427 V414:W415 V390:W391 V366:W367 V342:W343 V318:W319 V294:W295 V270:W271 V246:W247 V222:W223 V198:W199 V174:W175 V438:W439 V150:W151 V138:W139 V126:W127 V114:W115 V102:W103 V90:W91 V78:W79 V66:W67 V54:W55 V42:W43 V30:W31 V162:W163 V186:W187 V210:W211 V234:W235 V258:W259 V282:W283 V306:W307 V330:W331 V354:W355 V378:W379 V402:W403 AG447:AJ448" xr:uid="{6C46EAAF-292B-402B-B545-507013598FB9}">
      <formula1>$B$447:$B$448</formula1>
    </dataValidation>
    <dataValidation type="list" allowBlank="1" showInputMessage="1" showErrorMessage="1" sqref="B73:AF74 B433:AF434 B409:AF410 B385:AF386 B361:AF362 B337:AF338 B313:AF314 B289:AF290 B265:AF266 B241:AF242 B217:AF218 B193:AF194 B169:AF170 B133:AF134 B97:AF98 B121:AF122 B109:AF110 B85:AF86 B145:AF146 B61:AF62 B25:AF26 B49:AF50 B37:AF38 B13:AF14 B157:AF158 B181:AF182 B205:AF206 B229:AF230 B253:AF254 B277:AF278 B301:AF302 B325:AF326 B349:AF350 B373:AF374 B397:AF398 B421:AF422" xr:uid="{5AE9B40A-840B-44E6-B9F3-7BF510A33722}">
      <formula1>$B$447:$B$449</formula1>
    </dataValidation>
  </dataValidations>
  <printOptions horizontalCentered="1"/>
  <pageMargins left="0.51181102362204722" right="0.51181102362204722" top="0.74803149606299213" bottom="0.15748031496062992" header="0.31496062992125984" footer="0.11811023622047245"/>
  <pageSetup paperSize="9" scale="71" fitToHeight="2" orientation="landscape" r:id="rId1"/>
  <headerFooter>
    <oddHeader>&amp;L&amp;14（参考様式）&amp;R&amp;14&amp;P/&amp;N</oddHeader>
  </headerFooter>
  <rowBreaks count="3" manualBreakCount="3">
    <brk id="21" max="16383" man="1"/>
    <brk id="45" max="35" man="1"/>
    <brk id="69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6560-1354-41E3-8EFE-36CD48549637}">
  <dimension ref="A1:AJ454"/>
  <sheetViews>
    <sheetView view="pageBreakPreview" zoomScale="80" zoomScaleNormal="75" zoomScaleSheetLayoutView="80" workbookViewId="0">
      <selection activeCell="K451" sqref="K451"/>
    </sheetView>
  </sheetViews>
  <sheetFormatPr defaultColWidth="8.09765625" defaultRowHeight="18"/>
  <cols>
    <col min="1" max="1" width="16.59765625" style="1" bestFit="1" customWidth="1"/>
    <col min="2" max="32" width="4.19921875" style="3" customWidth="1"/>
    <col min="33" max="36" width="7.296875" style="1" customWidth="1"/>
    <col min="37" max="70" width="6" style="1" customWidth="1"/>
    <col min="71" max="16384" width="8.09765625" style="1"/>
  </cols>
  <sheetData>
    <row r="1" spans="1:36" ht="21.9" customHeight="1">
      <c r="A1" s="155" t="s">
        <v>30</v>
      </c>
      <c r="B1" s="155"/>
      <c r="C1" s="155"/>
      <c r="D1" s="155"/>
      <c r="E1" s="155"/>
      <c r="F1" s="155"/>
      <c r="G1" s="156" t="s">
        <v>31</v>
      </c>
      <c r="H1" s="156"/>
      <c r="I1" s="156"/>
      <c r="J1" s="157">
        <v>0</v>
      </c>
      <c r="K1" s="157"/>
      <c r="L1" s="157"/>
      <c r="M1" s="45"/>
      <c r="N1" s="156" t="s">
        <v>32</v>
      </c>
      <c r="O1" s="156"/>
      <c r="P1" s="156"/>
      <c r="Q1" s="157" t="s">
        <v>74</v>
      </c>
      <c r="R1" s="157"/>
      <c r="S1" s="157"/>
      <c r="T1" s="157"/>
      <c r="U1" s="157"/>
      <c r="V1" s="157"/>
      <c r="W1" s="157"/>
      <c r="X1" s="157"/>
      <c r="Y1" s="157"/>
      <c r="Z1" s="157"/>
      <c r="AA1" s="45"/>
      <c r="AB1" s="45"/>
      <c r="AC1" s="45"/>
      <c r="AD1" s="45"/>
      <c r="AE1" s="45"/>
      <c r="AF1" s="45"/>
    </row>
    <row r="2" spans="1:36" ht="21.9" customHeight="1">
      <c r="A2" s="155"/>
      <c r="B2" s="155"/>
      <c r="C2" s="155"/>
      <c r="D2" s="155"/>
      <c r="E2" s="155"/>
      <c r="F2" s="155"/>
      <c r="G2" s="156" t="s">
        <v>33</v>
      </c>
      <c r="H2" s="156"/>
      <c r="I2" s="156"/>
      <c r="J2" s="157" t="s">
        <v>75</v>
      </c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</row>
    <row r="3" spans="1:36" ht="6.6" customHeight="1">
      <c r="A3" s="2"/>
    </row>
    <row r="4" spans="1:36" ht="22.5" customHeight="1">
      <c r="A4" s="2"/>
      <c r="AA4" s="4"/>
      <c r="AB4" s="4"/>
      <c r="AC4" s="4"/>
      <c r="AD4" s="4"/>
      <c r="AE4" s="152" t="s">
        <v>73</v>
      </c>
      <c r="AF4" s="153"/>
      <c r="AG4" s="153"/>
      <c r="AH4" s="153"/>
      <c r="AI4" s="153"/>
    </row>
    <row r="5" spans="1:36" ht="22.5" customHeight="1">
      <c r="A5" s="5" t="s">
        <v>34</v>
      </c>
      <c r="B5" s="154" t="s">
        <v>35</v>
      </c>
      <c r="C5" s="154"/>
      <c r="D5" s="154"/>
      <c r="E5" s="154"/>
      <c r="F5" s="15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33.75" customHeight="1">
      <c r="Q6" s="5"/>
      <c r="R6" s="5"/>
      <c r="S6" s="5"/>
      <c r="W6" s="6"/>
      <c r="X6" s="150" t="s">
        <v>62</v>
      </c>
      <c r="Y6" s="150"/>
      <c r="Z6" s="150"/>
      <c r="AA6" s="150"/>
      <c r="AB6" s="151" t="s">
        <v>36</v>
      </c>
      <c r="AC6" s="151"/>
      <c r="AD6" s="151"/>
      <c r="AE6" s="151"/>
      <c r="AF6" s="151"/>
      <c r="AG6" s="151"/>
      <c r="AH6" s="151"/>
      <c r="AI6" s="151"/>
      <c r="AJ6" s="151"/>
    </row>
    <row r="7" spans="1:36" ht="33.75" customHeight="1">
      <c r="A7" s="2"/>
      <c r="Q7" s="5"/>
      <c r="U7" s="85"/>
      <c r="V7" s="150" t="s">
        <v>37</v>
      </c>
      <c r="W7" s="150"/>
      <c r="X7" s="150" t="s">
        <v>38</v>
      </c>
      <c r="Y7" s="150"/>
      <c r="Z7" s="150"/>
      <c r="AA7" s="150"/>
      <c r="AB7" s="151" t="s">
        <v>39</v>
      </c>
      <c r="AC7" s="151"/>
      <c r="AD7" s="151"/>
      <c r="AE7" s="151"/>
      <c r="AF7" s="151"/>
      <c r="AG7" s="151"/>
      <c r="AH7" s="151"/>
      <c r="AI7" s="151"/>
      <c r="AJ7" s="151"/>
    </row>
    <row r="8" spans="1:36" ht="33.75" customHeight="1">
      <c r="A8" s="2"/>
      <c r="Q8" s="5"/>
      <c r="R8" s="5"/>
      <c r="S8" s="5"/>
      <c r="W8" s="6"/>
      <c r="X8" s="150" t="s">
        <v>109</v>
      </c>
      <c r="Y8" s="150"/>
      <c r="Z8" s="150"/>
      <c r="AA8" s="150"/>
      <c r="AB8" s="151" t="s">
        <v>110</v>
      </c>
      <c r="AC8" s="151"/>
      <c r="AD8" s="151"/>
      <c r="AE8" s="151"/>
      <c r="AF8" s="151"/>
      <c r="AG8" s="151"/>
      <c r="AH8" s="151"/>
      <c r="AI8" s="151"/>
      <c r="AJ8" s="151"/>
    </row>
    <row r="9" spans="1:36" ht="6.6" customHeight="1" thickBot="1">
      <c r="A9" s="2"/>
    </row>
    <row r="10" spans="1:36" ht="19.95" customHeight="1">
      <c r="A10" s="135">
        <v>46235</v>
      </c>
      <c r="B10" s="55">
        <v>1</v>
      </c>
      <c r="C10" s="55">
        <v>2</v>
      </c>
      <c r="D10" s="55">
        <v>3</v>
      </c>
      <c r="E10" s="55">
        <v>4</v>
      </c>
      <c r="F10" s="55">
        <v>5</v>
      </c>
      <c r="G10" s="55">
        <v>6</v>
      </c>
      <c r="H10" s="55">
        <v>7</v>
      </c>
      <c r="I10" s="55">
        <v>8</v>
      </c>
      <c r="J10" s="55">
        <v>9</v>
      </c>
      <c r="K10" s="55">
        <v>10</v>
      </c>
      <c r="L10" s="55">
        <v>11</v>
      </c>
      <c r="M10" s="55">
        <v>12</v>
      </c>
      <c r="N10" s="55">
        <v>13</v>
      </c>
      <c r="O10" s="55">
        <v>14</v>
      </c>
      <c r="P10" s="55">
        <v>15</v>
      </c>
      <c r="Q10" s="55">
        <v>16</v>
      </c>
      <c r="R10" s="55">
        <v>17</v>
      </c>
      <c r="S10" s="55">
        <v>18</v>
      </c>
      <c r="T10" s="55">
        <v>19</v>
      </c>
      <c r="U10" s="55">
        <v>20</v>
      </c>
      <c r="V10" s="55">
        <v>21</v>
      </c>
      <c r="W10" s="55">
        <v>22</v>
      </c>
      <c r="X10" s="55">
        <v>23</v>
      </c>
      <c r="Y10" s="55">
        <v>24</v>
      </c>
      <c r="Z10" s="55">
        <v>25</v>
      </c>
      <c r="AA10" s="55">
        <v>26</v>
      </c>
      <c r="AB10" s="55">
        <v>27</v>
      </c>
      <c r="AC10" s="55">
        <v>28</v>
      </c>
      <c r="AD10" s="55">
        <v>29</v>
      </c>
      <c r="AE10" s="55">
        <v>30</v>
      </c>
      <c r="AF10" s="55">
        <v>31</v>
      </c>
      <c r="AG10" s="149" t="s">
        <v>71</v>
      </c>
      <c r="AH10" s="138"/>
      <c r="AI10" s="138"/>
      <c r="AJ10" s="139"/>
    </row>
    <row r="11" spans="1:36" ht="19.95" customHeight="1" thickBot="1">
      <c r="A11" s="136"/>
      <c r="B11" s="56" t="s">
        <v>63</v>
      </c>
      <c r="C11" s="57" t="s">
        <v>2</v>
      </c>
      <c r="D11" s="57" t="s">
        <v>64</v>
      </c>
      <c r="E11" s="57" t="s">
        <v>4</v>
      </c>
      <c r="F11" s="57" t="s">
        <v>65</v>
      </c>
      <c r="G11" s="57" t="s">
        <v>5</v>
      </c>
      <c r="H11" s="57" t="s">
        <v>6</v>
      </c>
      <c r="I11" s="57" t="s">
        <v>7</v>
      </c>
      <c r="J11" s="57" t="s">
        <v>55</v>
      </c>
      <c r="K11" s="57" t="s">
        <v>0</v>
      </c>
      <c r="L11" s="57" t="s">
        <v>4</v>
      </c>
      <c r="M11" s="57" t="s">
        <v>65</v>
      </c>
      <c r="N11" s="57" t="s">
        <v>5</v>
      </c>
      <c r="O11" s="57" t="s">
        <v>6</v>
      </c>
      <c r="P11" s="57" t="s">
        <v>7</v>
      </c>
      <c r="Q11" s="57" t="s">
        <v>55</v>
      </c>
      <c r="R11" s="57" t="s">
        <v>0</v>
      </c>
      <c r="S11" s="57" t="s">
        <v>4</v>
      </c>
      <c r="T11" s="57" t="s">
        <v>65</v>
      </c>
      <c r="U11" s="57" t="s">
        <v>5</v>
      </c>
      <c r="V11" s="57" t="s">
        <v>6</v>
      </c>
      <c r="W11" s="57" t="s">
        <v>7</v>
      </c>
      <c r="X11" s="57" t="s">
        <v>55</v>
      </c>
      <c r="Y11" s="57" t="s">
        <v>0</v>
      </c>
      <c r="Z11" s="57" t="s">
        <v>4</v>
      </c>
      <c r="AA11" s="57" t="s">
        <v>65</v>
      </c>
      <c r="AB11" s="57" t="s">
        <v>5</v>
      </c>
      <c r="AC11" s="57" t="s">
        <v>6</v>
      </c>
      <c r="AD11" s="57" t="s">
        <v>7</v>
      </c>
      <c r="AE11" s="57" t="s">
        <v>55</v>
      </c>
      <c r="AF11" s="58" t="s">
        <v>0</v>
      </c>
      <c r="AG11" s="140"/>
      <c r="AH11" s="141"/>
      <c r="AI11" s="141"/>
      <c r="AJ11" s="142"/>
    </row>
    <row r="12" spans="1:36" ht="86.25" customHeight="1" thickBot="1">
      <c r="A12" s="8" t="s">
        <v>41</v>
      </c>
      <c r="B12" s="53"/>
      <c r="C12" s="49"/>
      <c r="D12" s="49"/>
      <c r="E12" s="49"/>
      <c r="F12" s="50"/>
      <c r="G12" s="50"/>
      <c r="H12" s="50"/>
      <c r="I12" s="50"/>
      <c r="J12" s="50"/>
      <c r="K12" s="50"/>
      <c r="L12" s="50"/>
      <c r="M12" s="50"/>
      <c r="N12" s="161" t="s">
        <v>19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4"/>
      <c r="Y12" s="51"/>
      <c r="Z12" s="51"/>
      <c r="AA12" s="50"/>
      <c r="AB12" s="50"/>
      <c r="AC12" s="52"/>
      <c r="AD12" s="52"/>
      <c r="AE12" s="52"/>
      <c r="AF12" s="52"/>
      <c r="AG12" s="9" t="s">
        <v>42</v>
      </c>
      <c r="AH12" s="10" t="s">
        <v>43</v>
      </c>
      <c r="AI12" s="10" t="s">
        <v>16</v>
      </c>
      <c r="AJ12" s="11" t="s">
        <v>17</v>
      </c>
    </row>
    <row r="13" spans="1:36" ht="21" customHeight="1">
      <c r="A13" s="12" t="s">
        <v>9</v>
      </c>
      <c r="B13" s="59"/>
      <c r="C13" s="60"/>
      <c r="D13" s="60"/>
      <c r="E13" s="60"/>
      <c r="F13" s="60"/>
      <c r="G13" s="61"/>
      <c r="H13" s="61"/>
      <c r="I13" s="61"/>
      <c r="J13" s="61"/>
      <c r="K13" s="61"/>
      <c r="L13" s="61"/>
      <c r="M13" s="61"/>
      <c r="N13" s="61" t="s">
        <v>78</v>
      </c>
      <c r="O13" s="61" t="s">
        <v>78</v>
      </c>
      <c r="P13" s="61" t="s">
        <v>78</v>
      </c>
      <c r="Q13" s="61" t="s">
        <v>78</v>
      </c>
      <c r="R13" s="61" t="s">
        <v>78</v>
      </c>
      <c r="S13" s="61" t="s">
        <v>78</v>
      </c>
      <c r="T13" s="61" t="s">
        <v>78</v>
      </c>
      <c r="U13" s="61" t="s">
        <v>78</v>
      </c>
      <c r="V13" s="61" t="s">
        <v>78</v>
      </c>
      <c r="W13" s="61" t="s">
        <v>78</v>
      </c>
      <c r="X13" s="61" t="s">
        <v>78</v>
      </c>
      <c r="Y13" s="62" t="s">
        <v>72</v>
      </c>
      <c r="Z13" s="62" t="s">
        <v>72</v>
      </c>
      <c r="AA13" s="62" t="s">
        <v>72</v>
      </c>
      <c r="AB13" s="62" t="s">
        <v>72</v>
      </c>
      <c r="AC13" s="62" t="s">
        <v>72</v>
      </c>
      <c r="AD13" s="60" t="s">
        <v>77</v>
      </c>
      <c r="AE13" s="60" t="s">
        <v>77</v>
      </c>
      <c r="AF13" s="63" t="s">
        <v>72</v>
      </c>
      <c r="AG13" s="13">
        <f>COUNTIF(B13:AF13,"■")</f>
        <v>2</v>
      </c>
      <c r="AH13" s="14">
        <f>COUNTIF(B13:AF13,"○")+COUNTIF(B13:AF13,"■")</f>
        <v>8</v>
      </c>
      <c r="AI13" s="15">
        <f>COUNTIFS($B$11:$AF$11,"土",B13:AF13,"○")+COUNTIFS($B$11:$AF$11,"日",B13:AF13,"○")+COUNTIFS($B$11:$AF$11,"土",B13:AF13,"■")+COUNTIFS($B$11:$AF$11,"日",B13:AF13,"■")</f>
        <v>2</v>
      </c>
      <c r="AJ13" s="16" t="str">
        <f>IF(AI13&lt;=AG13,"○","×")</f>
        <v>○</v>
      </c>
    </row>
    <row r="14" spans="1:36" ht="21" customHeight="1" thickBot="1">
      <c r="A14" s="17" t="s">
        <v>44</v>
      </c>
      <c r="B14" s="64"/>
      <c r="C14" s="65"/>
      <c r="D14" s="65"/>
      <c r="E14" s="65"/>
      <c r="F14" s="65"/>
      <c r="G14" s="66"/>
      <c r="H14" s="66"/>
      <c r="I14" s="66"/>
      <c r="J14" s="66"/>
      <c r="K14" s="66"/>
      <c r="L14" s="66"/>
      <c r="M14" s="66"/>
      <c r="N14" s="66" t="s">
        <v>78</v>
      </c>
      <c r="O14" s="66" t="s">
        <v>78</v>
      </c>
      <c r="P14" s="66" t="s">
        <v>78</v>
      </c>
      <c r="Q14" s="66" t="s">
        <v>78</v>
      </c>
      <c r="R14" s="66" t="s">
        <v>78</v>
      </c>
      <c r="S14" s="66" t="s">
        <v>78</v>
      </c>
      <c r="T14" s="66" t="s">
        <v>78</v>
      </c>
      <c r="U14" s="66" t="s">
        <v>78</v>
      </c>
      <c r="V14" s="66" t="s">
        <v>78</v>
      </c>
      <c r="W14" s="66" t="s">
        <v>78</v>
      </c>
      <c r="X14" s="66" t="s">
        <v>78</v>
      </c>
      <c r="Y14" s="66" t="s">
        <v>72</v>
      </c>
      <c r="Z14" s="66" t="s">
        <v>72</v>
      </c>
      <c r="AA14" s="65" t="s">
        <v>72</v>
      </c>
      <c r="AB14" s="65" t="s">
        <v>72</v>
      </c>
      <c r="AC14" s="65" t="s">
        <v>72</v>
      </c>
      <c r="AD14" s="65" t="s">
        <v>77</v>
      </c>
      <c r="AE14" s="65" t="s">
        <v>77</v>
      </c>
      <c r="AF14" s="67" t="s">
        <v>72</v>
      </c>
      <c r="AG14" s="18">
        <f>COUNTIF(B14:AF14,"■")</f>
        <v>2</v>
      </c>
      <c r="AH14" s="19">
        <f>COUNTIF(B14:AF14,"○")+COUNTIF(B14:AF14,"■")</f>
        <v>8</v>
      </c>
      <c r="AI14" s="20">
        <f>COUNTIFS($B$11:$AF$11,"土",B14:AF14,"○")+COUNTIFS($B$11:$AF$11,"日",B14:AF14,"○")+COUNTIFS($B$11:$AF$11,"土",B14:AF14,"■")+COUNTIFS($B$11:$AF$11,"日",B14:AF14,"■")</f>
        <v>2</v>
      </c>
      <c r="AJ14" s="21" t="str">
        <f>IF(AI14&lt;=AG14,"○","×")</f>
        <v>○</v>
      </c>
    </row>
    <row r="15" spans="1:36" s="26" customFormat="1" ht="81" customHeight="1" thickBot="1">
      <c r="A15" s="22" t="s">
        <v>45</v>
      </c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 t="s">
        <v>112</v>
      </c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 t="s">
        <v>76</v>
      </c>
      <c r="Z15" s="49"/>
      <c r="AA15" s="49"/>
      <c r="AB15" s="49"/>
      <c r="AC15" s="49"/>
      <c r="AD15" s="49"/>
      <c r="AE15" s="49"/>
      <c r="AF15" s="49"/>
      <c r="AG15" s="23"/>
      <c r="AH15" s="24"/>
      <c r="AI15" s="24"/>
      <c r="AJ15" s="25"/>
    </row>
    <row r="16" spans="1:36" s="26" customFormat="1" ht="7.95" customHeight="1" thickBo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8"/>
      <c r="L16" s="27"/>
      <c r="M16" s="28"/>
      <c r="N16" s="27"/>
      <c r="O16" s="27"/>
      <c r="P16" s="27"/>
      <c r="Q16" s="27"/>
      <c r="R16" s="28"/>
      <c r="S16" s="27"/>
      <c r="T16" s="27"/>
      <c r="U16" s="27"/>
      <c r="V16" s="27"/>
      <c r="W16" s="28"/>
      <c r="X16" s="28"/>
      <c r="Y16" s="28"/>
      <c r="Z16" s="27"/>
      <c r="AA16" s="27"/>
      <c r="AB16" s="27"/>
      <c r="AC16" s="29"/>
      <c r="AD16" s="28"/>
      <c r="AE16" s="27"/>
      <c r="AF16" s="27"/>
      <c r="AG16" s="30"/>
      <c r="AH16" s="30"/>
      <c r="AI16" s="30"/>
      <c r="AJ16" s="30"/>
    </row>
    <row r="17" spans="1:36" s="26" customFormat="1" ht="21" customHeight="1" thickBo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27"/>
      <c r="M17" s="28"/>
      <c r="N17" s="27"/>
      <c r="O17" s="27"/>
      <c r="P17" s="27"/>
      <c r="Q17" s="27"/>
      <c r="R17" s="28"/>
      <c r="S17" s="27"/>
      <c r="T17" s="27"/>
      <c r="U17" s="27"/>
      <c r="V17" s="76" t="s">
        <v>98</v>
      </c>
      <c r="W17" s="77" t="s">
        <v>99</v>
      </c>
      <c r="X17" s="28"/>
      <c r="Y17" s="27"/>
      <c r="Z17" s="29"/>
      <c r="AA17" s="28"/>
      <c r="AB17" s="27"/>
      <c r="AC17" s="27"/>
      <c r="AD17" s="30"/>
      <c r="AE17" s="30"/>
      <c r="AF17" s="30"/>
      <c r="AG17" s="30"/>
    </row>
    <row r="18" spans="1:36" s="26" customFormat="1" ht="21" customHeight="1" thickBot="1">
      <c r="A18" s="143" t="s">
        <v>70</v>
      </c>
      <c r="B18" s="146" t="s">
        <v>96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70" t="s">
        <v>72</v>
      </c>
      <c r="W18" s="71" t="s">
        <v>72</v>
      </c>
      <c r="Y18" s="27"/>
      <c r="AA18" s="28"/>
      <c r="AB18" s="27"/>
      <c r="AC18" s="27"/>
      <c r="AD18" s="30"/>
      <c r="AE18" s="30"/>
      <c r="AG18" s="30"/>
    </row>
    <row r="19" spans="1:36" s="26" customFormat="1" ht="21" customHeight="1" thickBot="1">
      <c r="A19" s="144"/>
      <c r="B19" s="147" t="s">
        <v>97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70"/>
      <c r="W19" s="71"/>
      <c r="Y19" s="27"/>
      <c r="Z19" s="29"/>
      <c r="AA19" s="30"/>
      <c r="AB19" s="27"/>
      <c r="AC19" s="27"/>
      <c r="AD19" s="30"/>
      <c r="AE19" s="30"/>
      <c r="AF19" s="30"/>
      <c r="AG19" s="30"/>
    </row>
    <row r="20" spans="1:36" s="26" customFormat="1" ht="21" customHeight="1" thickBot="1">
      <c r="A20" s="145"/>
      <c r="B20" s="148" t="s">
        <v>95</v>
      </c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72" t="str">
        <f>IF(V18="○","○",IF(V19="○","○","×"))</f>
        <v>○</v>
      </c>
      <c r="W20" s="11" t="str">
        <f>IF(W18="○","○",IF(W19="○","○","×"))</f>
        <v>○</v>
      </c>
      <c r="Y20" s="27"/>
      <c r="Z20" s="27"/>
      <c r="AA20" s="27"/>
      <c r="AB20" s="27"/>
      <c r="AC20" s="29"/>
      <c r="AD20" s="30"/>
      <c r="AE20" s="27"/>
      <c r="AF20" s="27"/>
      <c r="AG20" s="30"/>
      <c r="AH20" s="30"/>
      <c r="AI20" s="30"/>
      <c r="AJ20" s="30"/>
    </row>
    <row r="21" spans="1:36" ht="18.600000000000001" thickBot="1"/>
    <row r="22" spans="1:36" ht="19.95" customHeight="1">
      <c r="A22" s="135">
        <v>46266</v>
      </c>
      <c r="B22" s="68">
        <v>1</v>
      </c>
      <c r="C22" s="55">
        <v>2</v>
      </c>
      <c r="D22" s="55">
        <v>3</v>
      </c>
      <c r="E22" s="55">
        <v>4</v>
      </c>
      <c r="F22" s="55">
        <v>5</v>
      </c>
      <c r="G22" s="55">
        <v>6</v>
      </c>
      <c r="H22" s="55">
        <v>7</v>
      </c>
      <c r="I22" s="55">
        <v>8</v>
      </c>
      <c r="J22" s="55">
        <v>9</v>
      </c>
      <c r="K22" s="55">
        <v>10</v>
      </c>
      <c r="L22" s="55">
        <v>11</v>
      </c>
      <c r="M22" s="55">
        <v>12</v>
      </c>
      <c r="N22" s="55">
        <v>13</v>
      </c>
      <c r="O22" s="55">
        <v>14</v>
      </c>
      <c r="P22" s="55">
        <v>15</v>
      </c>
      <c r="Q22" s="55">
        <v>16</v>
      </c>
      <c r="R22" s="55">
        <v>17</v>
      </c>
      <c r="S22" s="55">
        <v>18</v>
      </c>
      <c r="T22" s="55">
        <v>19</v>
      </c>
      <c r="U22" s="55">
        <v>20</v>
      </c>
      <c r="V22" s="55">
        <v>21</v>
      </c>
      <c r="W22" s="55">
        <v>22</v>
      </c>
      <c r="X22" s="55">
        <v>23</v>
      </c>
      <c r="Y22" s="55">
        <v>24</v>
      </c>
      <c r="Z22" s="55">
        <v>25</v>
      </c>
      <c r="AA22" s="55">
        <v>26</v>
      </c>
      <c r="AB22" s="55">
        <v>27</v>
      </c>
      <c r="AC22" s="55">
        <v>28</v>
      </c>
      <c r="AD22" s="55">
        <v>29</v>
      </c>
      <c r="AE22" s="55">
        <v>30</v>
      </c>
      <c r="AF22" s="69"/>
      <c r="AG22" s="137" t="s">
        <v>40</v>
      </c>
      <c r="AH22" s="138"/>
      <c r="AI22" s="138"/>
      <c r="AJ22" s="139"/>
    </row>
    <row r="23" spans="1:36" ht="19.95" customHeight="1" thickBot="1">
      <c r="A23" s="136"/>
      <c r="B23" s="56" t="s">
        <v>66</v>
      </c>
      <c r="C23" s="57" t="s">
        <v>67</v>
      </c>
      <c r="D23" s="57" t="s">
        <v>68</v>
      </c>
      <c r="E23" s="57" t="s">
        <v>6</v>
      </c>
      <c r="F23" s="57" t="s">
        <v>7</v>
      </c>
      <c r="G23" s="57" t="s">
        <v>55</v>
      </c>
      <c r="H23" s="57" t="s">
        <v>0</v>
      </c>
      <c r="I23" s="57" t="s">
        <v>4</v>
      </c>
      <c r="J23" s="57" t="s">
        <v>65</v>
      </c>
      <c r="K23" s="57" t="s">
        <v>5</v>
      </c>
      <c r="L23" s="57" t="s">
        <v>6</v>
      </c>
      <c r="M23" s="57" t="s">
        <v>7</v>
      </c>
      <c r="N23" s="57" t="s">
        <v>55</v>
      </c>
      <c r="O23" s="57" t="s">
        <v>0</v>
      </c>
      <c r="P23" s="57" t="s">
        <v>4</v>
      </c>
      <c r="Q23" s="57" t="s">
        <v>65</v>
      </c>
      <c r="R23" s="57" t="s">
        <v>5</v>
      </c>
      <c r="S23" s="57" t="s">
        <v>6</v>
      </c>
      <c r="T23" s="57" t="s">
        <v>7</v>
      </c>
      <c r="U23" s="57" t="s">
        <v>55</v>
      </c>
      <c r="V23" s="57" t="s">
        <v>0</v>
      </c>
      <c r="W23" s="57" t="s">
        <v>4</v>
      </c>
      <c r="X23" s="57" t="s">
        <v>65</v>
      </c>
      <c r="Y23" s="57" t="s">
        <v>5</v>
      </c>
      <c r="Z23" s="57" t="s">
        <v>6</v>
      </c>
      <c r="AA23" s="57" t="s">
        <v>7</v>
      </c>
      <c r="AB23" s="57" t="s">
        <v>55</v>
      </c>
      <c r="AC23" s="57" t="s">
        <v>0</v>
      </c>
      <c r="AD23" s="57" t="s">
        <v>4</v>
      </c>
      <c r="AE23" s="57" t="s">
        <v>65</v>
      </c>
      <c r="AF23" s="58"/>
      <c r="AG23" s="140"/>
      <c r="AH23" s="141"/>
      <c r="AI23" s="141"/>
      <c r="AJ23" s="142"/>
    </row>
    <row r="24" spans="1:36" ht="86.25" customHeight="1" thickBot="1">
      <c r="A24" s="8" t="s">
        <v>41</v>
      </c>
      <c r="B24" s="53"/>
      <c r="C24" s="49"/>
      <c r="D24" s="49"/>
      <c r="E24" s="49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161" t="s">
        <v>79</v>
      </c>
      <c r="R24" s="162"/>
      <c r="S24" s="164"/>
      <c r="T24" s="50"/>
      <c r="U24" s="50"/>
      <c r="V24" s="50" t="s">
        <v>83</v>
      </c>
      <c r="W24" s="50" t="s">
        <v>84</v>
      </c>
      <c r="X24" s="50" t="s">
        <v>85</v>
      </c>
      <c r="Y24" s="51"/>
      <c r="Z24" s="51"/>
      <c r="AA24" s="50"/>
      <c r="AB24" s="50"/>
      <c r="AC24" s="52"/>
      <c r="AD24" s="52"/>
      <c r="AE24" s="52"/>
      <c r="AF24" s="52"/>
      <c r="AG24" s="9" t="s">
        <v>42</v>
      </c>
      <c r="AH24" s="10" t="s">
        <v>43</v>
      </c>
      <c r="AI24" s="10" t="s">
        <v>16</v>
      </c>
      <c r="AJ24" s="11" t="s">
        <v>17</v>
      </c>
    </row>
    <row r="25" spans="1:36" ht="21" customHeight="1">
      <c r="A25" s="12" t="s">
        <v>9</v>
      </c>
      <c r="B25" s="59" t="s">
        <v>72</v>
      </c>
      <c r="C25" s="60" t="s">
        <v>72</v>
      </c>
      <c r="D25" s="60" t="s">
        <v>77</v>
      </c>
      <c r="E25" s="60" t="s">
        <v>77</v>
      </c>
      <c r="F25" s="61" t="s">
        <v>72</v>
      </c>
      <c r="G25" s="61" t="s">
        <v>72</v>
      </c>
      <c r="H25" s="61" t="s">
        <v>72</v>
      </c>
      <c r="I25" s="61" t="s">
        <v>72</v>
      </c>
      <c r="J25" s="61" t="s">
        <v>72</v>
      </c>
      <c r="K25" s="61" t="s">
        <v>72</v>
      </c>
      <c r="L25" s="61" t="s">
        <v>72</v>
      </c>
      <c r="M25" s="61" t="s">
        <v>77</v>
      </c>
      <c r="N25" s="61" t="s">
        <v>77</v>
      </c>
      <c r="O25" s="61" t="s">
        <v>72</v>
      </c>
      <c r="P25" s="61" t="s">
        <v>72</v>
      </c>
      <c r="Q25" s="61" t="s">
        <v>78</v>
      </c>
      <c r="R25" s="61" t="s">
        <v>78</v>
      </c>
      <c r="S25" s="61" t="s">
        <v>78</v>
      </c>
      <c r="T25" s="61" t="s">
        <v>77</v>
      </c>
      <c r="U25" s="61" t="s">
        <v>77</v>
      </c>
      <c r="V25" s="61" t="s">
        <v>77</v>
      </c>
      <c r="W25" s="61" t="s">
        <v>77</v>
      </c>
      <c r="X25" s="61" t="s">
        <v>77</v>
      </c>
      <c r="Y25" s="62" t="s">
        <v>72</v>
      </c>
      <c r="Z25" s="62" t="s">
        <v>72</v>
      </c>
      <c r="AA25" s="62" t="s">
        <v>77</v>
      </c>
      <c r="AB25" s="62" t="s">
        <v>77</v>
      </c>
      <c r="AC25" s="62" t="s">
        <v>72</v>
      </c>
      <c r="AD25" s="60" t="s">
        <v>72</v>
      </c>
      <c r="AE25" s="60" t="s">
        <v>72</v>
      </c>
      <c r="AF25" s="63"/>
      <c r="AG25" s="13">
        <f>COUNTIF(B25:AF25,"■")</f>
        <v>11</v>
      </c>
      <c r="AH25" s="14">
        <f>COUNTIF(B25:AF25,"○")+COUNTIF(B25:AF25,"■")</f>
        <v>27</v>
      </c>
      <c r="AI25" s="15">
        <f>COUNTIFS($B$23:$AF$23,"土",B25:AF25,"○")+COUNTIFS($B$23:$AF$23,"日",B25:AF25,"○")+COUNTIFS($B$23:$AF$23,"土",B25:AF25,"■")+COUNTIFS($B$23:$AF$23,"日",B25:AF25,"■")</f>
        <v>8</v>
      </c>
      <c r="AJ25" s="16" t="str">
        <f>IF(AI25&lt;=AG25,"○","×")</f>
        <v>○</v>
      </c>
    </row>
    <row r="26" spans="1:36" ht="21" customHeight="1" thickBot="1">
      <c r="A26" s="17" t="s">
        <v>44</v>
      </c>
      <c r="B26" s="64" t="s">
        <v>72</v>
      </c>
      <c r="C26" s="65" t="s">
        <v>72</v>
      </c>
      <c r="D26" s="65" t="s">
        <v>77</v>
      </c>
      <c r="E26" s="65" t="s">
        <v>77</v>
      </c>
      <c r="F26" s="65" t="s">
        <v>72</v>
      </c>
      <c r="G26" s="66" t="s">
        <v>72</v>
      </c>
      <c r="H26" s="66" t="s">
        <v>72</v>
      </c>
      <c r="I26" s="66" t="s">
        <v>72</v>
      </c>
      <c r="J26" s="66" t="s">
        <v>72</v>
      </c>
      <c r="K26" s="66" t="s">
        <v>72</v>
      </c>
      <c r="L26" s="66" t="s">
        <v>72</v>
      </c>
      <c r="M26" s="66" t="s">
        <v>77</v>
      </c>
      <c r="N26" s="66" t="s">
        <v>77</v>
      </c>
      <c r="O26" s="66" t="s">
        <v>72</v>
      </c>
      <c r="P26" s="66" t="s">
        <v>72</v>
      </c>
      <c r="Q26" s="66" t="s">
        <v>78</v>
      </c>
      <c r="R26" s="66" t="s">
        <v>78</v>
      </c>
      <c r="S26" s="66" t="s">
        <v>78</v>
      </c>
      <c r="T26" s="66" t="s">
        <v>77</v>
      </c>
      <c r="U26" s="66" t="s">
        <v>77</v>
      </c>
      <c r="V26" s="66" t="s">
        <v>77</v>
      </c>
      <c r="W26" s="66" t="s">
        <v>77</v>
      </c>
      <c r="X26" s="66" t="s">
        <v>77</v>
      </c>
      <c r="Y26" s="66" t="s">
        <v>72</v>
      </c>
      <c r="Z26" s="66" t="s">
        <v>72</v>
      </c>
      <c r="AA26" s="65" t="s">
        <v>77</v>
      </c>
      <c r="AB26" s="65" t="s">
        <v>77</v>
      </c>
      <c r="AC26" s="65" t="s">
        <v>72</v>
      </c>
      <c r="AD26" s="65" t="s">
        <v>72</v>
      </c>
      <c r="AE26" s="65" t="s">
        <v>72</v>
      </c>
      <c r="AF26" s="67"/>
      <c r="AG26" s="18">
        <f>COUNTIF(B26:AF26,"■")</f>
        <v>11</v>
      </c>
      <c r="AH26" s="19">
        <f>COUNTIF(B26:AF26,"○")+COUNTIF(B26:AF26,"■")</f>
        <v>27</v>
      </c>
      <c r="AI26" s="20">
        <f>COUNTIFS($B$23:$AF$23,"土",B26:AF26,"○")+COUNTIFS($B$23:$AF$23,"日",B26:AF26,"○")+COUNTIFS($B$23:$AF$23,"土",B26:AF26,"■")+COUNTIFS($B$23:$AF$23,"日",B26:AF26,"■")</f>
        <v>8</v>
      </c>
      <c r="AJ26" s="21" t="str">
        <f>IF(AI26&lt;=AG26,"○","×")</f>
        <v>○</v>
      </c>
    </row>
    <row r="27" spans="1:36" ht="81" customHeight="1" thickBot="1">
      <c r="A27" s="22" t="s">
        <v>45</v>
      </c>
      <c r="B27" s="48"/>
      <c r="C27" s="49"/>
      <c r="D27" s="49" t="s">
        <v>90</v>
      </c>
      <c r="E27" s="49" t="s">
        <v>91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23"/>
      <c r="AH27" s="24"/>
      <c r="AI27" s="24"/>
      <c r="AJ27" s="25"/>
    </row>
    <row r="28" spans="1:36" ht="7.8" customHeight="1" thickBot="1">
      <c r="A28" s="27"/>
      <c r="B28" s="27"/>
      <c r="C28" s="27"/>
      <c r="D28" s="27"/>
      <c r="E28" s="27"/>
      <c r="F28" s="27"/>
      <c r="G28" s="27"/>
      <c r="H28" s="31"/>
      <c r="I28" s="27"/>
      <c r="J28" s="27"/>
      <c r="K28" s="32"/>
      <c r="L28" s="27"/>
      <c r="M28" s="32"/>
      <c r="N28" s="27"/>
      <c r="O28" s="27"/>
      <c r="P28" s="27"/>
      <c r="Q28" s="27"/>
      <c r="R28" s="32"/>
      <c r="S28" s="27"/>
      <c r="T28" s="27"/>
      <c r="U28" s="27"/>
      <c r="V28" s="27"/>
      <c r="W28" s="32"/>
      <c r="X28" s="32"/>
      <c r="Y28" s="32"/>
      <c r="Z28" s="27"/>
      <c r="AA28" s="27"/>
      <c r="AB28" s="27"/>
      <c r="AC28" s="33"/>
      <c r="AD28" s="32"/>
      <c r="AE28" s="27"/>
      <c r="AF28" s="27"/>
      <c r="AG28" s="30"/>
      <c r="AH28" s="30"/>
      <c r="AI28" s="30"/>
      <c r="AJ28" s="30"/>
    </row>
    <row r="29" spans="1:36" s="26" customFormat="1" ht="21" customHeight="1" thickBo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8"/>
      <c r="L29" s="27"/>
      <c r="M29" s="28"/>
      <c r="N29" s="27"/>
      <c r="O29" s="27"/>
      <c r="P29" s="27"/>
      <c r="Q29" s="27"/>
      <c r="R29" s="28"/>
      <c r="S29" s="27"/>
      <c r="T29" s="27"/>
      <c r="U29" s="27"/>
      <c r="V29" s="76" t="s">
        <v>98</v>
      </c>
      <c r="W29" s="77" t="s">
        <v>99</v>
      </c>
      <c r="X29" s="28"/>
      <c r="Y29" s="27"/>
      <c r="Z29" s="29"/>
      <c r="AA29" s="28"/>
      <c r="AB29" s="27"/>
      <c r="AC29" s="27"/>
      <c r="AD29" s="30"/>
      <c r="AE29" s="30"/>
      <c r="AF29" s="30"/>
      <c r="AG29" s="30"/>
    </row>
    <row r="30" spans="1:36" s="26" customFormat="1" ht="21" customHeight="1" thickBot="1">
      <c r="A30" s="143" t="s">
        <v>70</v>
      </c>
      <c r="B30" s="146" t="s">
        <v>96</v>
      </c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70" t="s">
        <v>78</v>
      </c>
      <c r="W30" s="71" t="s">
        <v>78</v>
      </c>
      <c r="Y30" s="27"/>
      <c r="AA30" s="28"/>
      <c r="AB30" s="27"/>
      <c r="AC30" s="27"/>
      <c r="AD30" s="30"/>
      <c r="AE30" s="30"/>
      <c r="AG30" s="30"/>
    </row>
    <row r="31" spans="1:36" s="26" customFormat="1" ht="21" customHeight="1" thickBot="1">
      <c r="A31" s="144"/>
      <c r="B31" s="147" t="s">
        <v>97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70" t="s">
        <v>72</v>
      </c>
      <c r="W31" s="71" t="s">
        <v>72</v>
      </c>
      <c r="Y31" s="27"/>
      <c r="Z31" s="29"/>
      <c r="AA31" s="30"/>
      <c r="AB31" s="27"/>
      <c r="AC31" s="27"/>
      <c r="AD31" s="30"/>
      <c r="AE31" s="30"/>
      <c r="AF31" s="30"/>
      <c r="AG31" s="30"/>
    </row>
    <row r="32" spans="1:36" s="26" customFormat="1" ht="21" customHeight="1" thickBot="1">
      <c r="A32" s="145"/>
      <c r="B32" s="148" t="s">
        <v>95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72" t="str">
        <f>IF(V30="○","○",IF(V31="○","○","×"))</f>
        <v>○</v>
      </c>
      <c r="W32" s="11" t="str">
        <f>IF(W30="○","○",IF(W31="○","○","×"))</f>
        <v>○</v>
      </c>
      <c r="Y32" s="27"/>
      <c r="Z32" s="27"/>
      <c r="AA32" s="27"/>
      <c r="AB32" s="27"/>
      <c r="AC32" s="29"/>
      <c r="AD32" s="30"/>
      <c r="AE32" s="27"/>
      <c r="AF32" s="27"/>
      <c r="AG32" s="30"/>
      <c r="AH32" s="30"/>
      <c r="AI32" s="30"/>
      <c r="AJ32" s="30"/>
    </row>
    <row r="33" spans="1:36" ht="18.600000000000001" thickBot="1"/>
    <row r="34" spans="1:36" ht="19.95" customHeight="1">
      <c r="A34" s="135">
        <v>46296</v>
      </c>
      <c r="B34" s="68">
        <v>1</v>
      </c>
      <c r="C34" s="55">
        <v>2</v>
      </c>
      <c r="D34" s="55">
        <v>3</v>
      </c>
      <c r="E34" s="55">
        <v>4</v>
      </c>
      <c r="F34" s="55">
        <v>5</v>
      </c>
      <c r="G34" s="55">
        <v>6</v>
      </c>
      <c r="H34" s="55">
        <v>7</v>
      </c>
      <c r="I34" s="55">
        <v>8</v>
      </c>
      <c r="J34" s="55">
        <v>9</v>
      </c>
      <c r="K34" s="55">
        <v>10</v>
      </c>
      <c r="L34" s="55">
        <v>11</v>
      </c>
      <c r="M34" s="55">
        <v>12</v>
      </c>
      <c r="N34" s="55">
        <v>13</v>
      </c>
      <c r="O34" s="55">
        <v>14</v>
      </c>
      <c r="P34" s="55">
        <v>15</v>
      </c>
      <c r="Q34" s="55">
        <v>16</v>
      </c>
      <c r="R34" s="55">
        <v>17</v>
      </c>
      <c r="S34" s="55">
        <v>18</v>
      </c>
      <c r="T34" s="55">
        <v>19</v>
      </c>
      <c r="U34" s="55">
        <v>20</v>
      </c>
      <c r="V34" s="55">
        <v>21</v>
      </c>
      <c r="W34" s="55">
        <v>22</v>
      </c>
      <c r="X34" s="55">
        <v>23</v>
      </c>
      <c r="Y34" s="55">
        <v>24</v>
      </c>
      <c r="Z34" s="55">
        <v>25</v>
      </c>
      <c r="AA34" s="55">
        <v>26</v>
      </c>
      <c r="AB34" s="55">
        <v>27</v>
      </c>
      <c r="AC34" s="55">
        <v>28</v>
      </c>
      <c r="AD34" s="55">
        <v>29</v>
      </c>
      <c r="AE34" s="55">
        <v>30</v>
      </c>
      <c r="AF34" s="69">
        <v>31</v>
      </c>
      <c r="AG34" s="137" t="s">
        <v>40</v>
      </c>
      <c r="AH34" s="138"/>
      <c r="AI34" s="138"/>
      <c r="AJ34" s="139"/>
    </row>
    <row r="35" spans="1:36" ht="19.95" customHeight="1" thickBot="1">
      <c r="A35" s="136"/>
      <c r="B35" s="56" t="s">
        <v>68</v>
      </c>
      <c r="C35" s="57" t="s">
        <v>69</v>
      </c>
      <c r="D35" s="57" t="s">
        <v>63</v>
      </c>
      <c r="E35" s="57" t="s">
        <v>55</v>
      </c>
      <c r="F35" s="57" t="s">
        <v>0</v>
      </c>
      <c r="G35" s="57" t="s">
        <v>4</v>
      </c>
      <c r="H35" s="57" t="s">
        <v>65</v>
      </c>
      <c r="I35" s="57" t="s">
        <v>5</v>
      </c>
      <c r="J35" s="57" t="s">
        <v>6</v>
      </c>
      <c r="K35" s="57" t="s">
        <v>7</v>
      </c>
      <c r="L35" s="57" t="s">
        <v>55</v>
      </c>
      <c r="M35" s="57" t="s">
        <v>0</v>
      </c>
      <c r="N35" s="57" t="s">
        <v>4</v>
      </c>
      <c r="O35" s="57" t="s">
        <v>65</v>
      </c>
      <c r="P35" s="57" t="s">
        <v>5</v>
      </c>
      <c r="Q35" s="57" t="s">
        <v>6</v>
      </c>
      <c r="R35" s="57" t="s">
        <v>7</v>
      </c>
      <c r="S35" s="57" t="s">
        <v>55</v>
      </c>
      <c r="T35" s="57" t="s">
        <v>0</v>
      </c>
      <c r="U35" s="57" t="s">
        <v>4</v>
      </c>
      <c r="V35" s="57" t="s">
        <v>65</v>
      </c>
      <c r="W35" s="57" t="s">
        <v>5</v>
      </c>
      <c r="X35" s="57" t="s">
        <v>6</v>
      </c>
      <c r="Y35" s="57" t="s">
        <v>7</v>
      </c>
      <c r="Z35" s="57" t="s">
        <v>55</v>
      </c>
      <c r="AA35" s="57" t="s">
        <v>0</v>
      </c>
      <c r="AB35" s="57" t="s">
        <v>4</v>
      </c>
      <c r="AC35" s="57" t="s">
        <v>65</v>
      </c>
      <c r="AD35" s="57" t="s">
        <v>5</v>
      </c>
      <c r="AE35" s="57" t="s">
        <v>6</v>
      </c>
      <c r="AF35" s="58" t="s">
        <v>7</v>
      </c>
      <c r="AG35" s="140"/>
      <c r="AH35" s="141"/>
      <c r="AI35" s="141"/>
      <c r="AJ35" s="142"/>
    </row>
    <row r="36" spans="1:36" ht="86.25" customHeight="1" thickBot="1">
      <c r="A36" s="8" t="s">
        <v>41</v>
      </c>
      <c r="B36" s="53"/>
      <c r="C36" s="49"/>
      <c r="D36" s="49"/>
      <c r="E36" s="49"/>
      <c r="F36" s="50"/>
      <c r="G36" s="50"/>
      <c r="H36" s="50"/>
      <c r="I36" s="50"/>
      <c r="J36" s="50"/>
      <c r="K36" s="50"/>
      <c r="L36" s="50"/>
      <c r="M36" s="50" t="s">
        <v>86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1"/>
      <c r="Z36" s="51"/>
      <c r="AA36" s="50"/>
      <c r="AB36" s="50"/>
      <c r="AC36" s="52"/>
      <c r="AD36" s="52"/>
      <c r="AE36" s="52"/>
      <c r="AF36" s="52"/>
      <c r="AG36" s="9" t="s">
        <v>42</v>
      </c>
      <c r="AH36" s="10" t="s">
        <v>43</v>
      </c>
      <c r="AI36" s="10" t="s">
        <v>16</v>
      </c>
      <c r="AJ36" s="11" t="s">
        <v>17</v>
      </c>
    </row>
    <row r="37" spans="1:36" ht="21" customHeight="1">
      <c r="A37" s="12" t="s">
        <v>9</v>
      </c>
      <c r="B37" s="59" t="s">
        <v>72</v>
      </c>
      <c r="C37" s="60" t="s">
        <v>72</v>
      </c>
      <c r="D37" s="60" t="s">
        <v>77</v>
      </c>
      <c r="E37" s="60" t="s">
        <v>77</v>
      </c>
      <c r="F37" s="60" t="s">
        <v>72</v>
      </c>
      <c r="G37" s="61" t="s">
        <v>72</v>
      </c>
      <c r="H37" s="61" t="s">
        <v>72</v>
      </c>
      <c r="I37" s="61" t="s">
        <v>72</v>
      </c>
      <c r="J37" s="61" t="s">
        <v>72</v>
      </c>
      <c r="K37" s="61" t="s">
        <v>77</v>
      </c>
      <c r="L37" s="61" t="s">
        <v>77</v>
      </c>
      <c r="M37" s="61" t="s">
        <v>77</v>
      </c>
      <c r="N37" s="61" t="s">
        <v>72</v>
      </c>
      <c r="O37" s="61" t="s">
        <v>72</v>
      </c>
      <c r="P37" s="61" t="s">
        <v>72</v>
      </c>
      <c r="Q37" s="61" t="s">
        <v>72</v>
      </c>
      <c r="R37" s="60" t="s">
        <v>77</v>
      </c>
      <c r="S37" s="60" t="s">
        <v>77</v>
      </c>
      <c r="T37" s="61" t="s">
        <v>72</v>
      </c>
      <c r="U37" s="61" t="s">
        <v>72</v>
      </c>
      <c r="V37" s="61" t="s">
        <v>72</v>
      </c>
      <c r="W37" s="61" t="s">
        <v>72</v>
      </c>
      <c r="X37" s="61" t="s">
        <v>72</v>
      </c>
      <c r="Y37" s="62" t="s">
        <v>77</v>
      </c>
      <c r="Z37" s="62" t="s">
        <v>77</v>
      </c>
      <c r="AA37" s="62" t="s">
        <v>72</v>
      </c>
      <c r="AB37" s="62" t="s">
        <v>72</v>
      </c>
      <c r="AC37" s="62" t="s">
        <v>72</v>
      </c>
      <c r="AD37" s="62" t="s">
        <v>72</v>
      </c>
      <c r="AE37" s="62" t="s">
        <v>72</v>
      </c>
      <c r="AF37" s="63" t="s">
        <v>77</v>
      </c>
      <c r="AG37" s="13">
        <f>COUNTIF(B37:AF37,"■")</f>
        <v>10</v>
      </c>
      <c r="AH37" s="14">
        <f>COUNTIF(B37:AF37,"○")+COUNTIF(B37:AF37,"■")</f>
        <v>31</v>
      </c>
      <c r="AI37" s="15">
        <f>COUNTIFS($B$35:$AF$35,"土",B37:AF37,"○")+COUNTIFS($B$35:$AF$35,"日",B37:AF37,"○")+COUNTIFS($B$35:$AF$35,"土",B37:AF37,"■")+COUNTIFS($B$35:$AF$35,"日",B37:AF37,"■")</f>
        <v>9</v>
      </c>
      <c r="AJ37" s="16" t="str">
        <f>IF(AI37&lt;=AG37,"○","×")</f>
        <v>○</v>
      </c>
    </row>
    <row r="38" spans="1:36" ht="21" customHeight="1" thickBot="1">
      <c r="A38" s="17" t="s">
        <v>44</v>
      </c>
      <c r="B38" s="64" t="s">
        <v>72</v>
      </c>
      <c r="C38" s="65" t="s">
        <v>72</v>
      </c>
      <c r="D38" s="65" t="s">
        <v>77</v>
      </c>
      <c r="E38" s="65" t="s">
        <v>77</v>
      </c>
      <c r="F38" s="65" t="s">
        <v>72</v>
      </c>
      <c r="G38" s="66" t="s">
        <v>72</v>
      </c>
      <c r="H38" s="66" t="s">
        <v>72</v>
      </c>
      <c r="I38" s="66" t="s">
        <v>72</v>
      </c>
      <c r="J38" s="66" t="s">
        <v>72</v>
      </c>
      <c r="K38" s="66" t="s">
        <v>77</v>
      </c>
      <c r="L38" s="66" t="s">
        <v>77</v>
      </c>
      <c r="M38" s="66" t="s">
        <v>72</v>
      </c>
      <c r="N38" s="66" t="s">
        <v>72</v>
      </c>
      <c r="O38" s="66" t="s">
        <v>72</v>
      </c>
      <c r="P38" s="66" t="s">
        <v>72</v>
      </c>
      <c r="Q38" s="66" t="s">
        <v>72</v>
      </c>
      <c r="R38" s="65" t="s">
        <v>77</v>
      </c>
      <c r="S38" s="65" t="s">
        <v>77</v>
      </c>
      <c r="T38" s="66" t="s">
        <v>77</v>
      </c>
      <c r="U38" s="66" t="s">
        <v>77</v>
      </c>
      <c r="V38" s="66" t="s">
        <v>77</v>
      </c>
      <c r="W38" s="66" t="s">
        <v>72</v>
      </c>
      <c r="X38" s="66" t="s">
        <v>72</v>
      </c>
      <c r="Y38" s="66" t="s">
        <v>77</v>
      </c>
      <c r="Z38" s="66" t="s">
        <v>77</v>
      </c>
      <c r="AA38" s="65" t="s">
        <v>72</v>
      </c>
      <c r="AB38" s="65" t="s">
        <v>72</v>
      </c>
      <c r="AC38" s="65" t="s">
        <v>72</v>
      </c>
      <c r="AD38" s="65" t="s">
        <v>72</v>
      </c>
      <c r="AE38" s="65" t="s">
        <v>72</v>
      </c>
      <c r="AF38" s="67" t="s">
        <v>77</v>
      </c>
      <c r="AG38" s="18">
        <f>COUNTIF(B38:AF38,"■")</f>
        <v>12</v>
      </c>
      <c r="AH38" s="19">
        <f>COUNTIF(B38:AF38,"○")+COUNTIF(B38:AF38,"■")</f>
        <v>31</v>
      </c>
      <c r="AI38" s="20">
        <f>COUNTIFS($B$35:$AF$35,"土",B38:AF38,"○")+COUNTIFS($B$35:$AF$35,"日",B38:AF38,"○")+COUNTIFS($B$35:$AF$35,"土",B38:AF38,"■")+COUNTIFS($B$35:$AF$35,"日",B38:AF38,"■")</f>
        <v>9</v>
      </c>
      <c r="AJ38" s="21" t="str">
        <f>IF(AI38&lt;=AG38,"○","×")</f>
        <v>○</v>
      </c>
    </row>
    <row r="39" spans="1:36" ht="81" customHeight="1" thickBot="1">
      <c r="A39" s="22" t="s">
        <v>45</v>
      </c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158" t="s">
        <v>131</v>
      </c>
      <c r="U39" s="159"/>
      <c r="V39" s="160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23"/>
      <c r="AH39" s="24"/>
      <c r="AI39" s="24"/>
      <c r="AJ39" s="25"/>
    </row>
    <row r="40" spans="1:36" ht="7.8" customHeight="1" thickBot="1">
      <c r="A40" s="27"/>
      <c r="B40" s="27"/>
      <c r="C40" s="27"/>
      <c r="D40" s="27"/>
      <c r="E40" s="27"/>
      <c r="F40" s="27"/>
      <c r="G40" s="27"/>
      <c r="H40" s="31"/>
      <c r="I40" s="27"/>
      <c r="J40" s="27"/>
      <c r="K40" s="32"/>
      <c r="L40" s="27"/>
      <c r="M40" s="32"/>
      <c r="N40" s="27"/>
      <c r="O40" s="27"/>
      <c r="P40" s="27"/>
      <c r="Q40" s="27"/>
      <c r="R40" s="32"/>
      <c r="S40" s="27"/>
      <c r="T40" s="27"/>
      <c r="U40" s="27"/>
      <c r="V40" s="27"/>
      <c r="W40" s="32"/>
      <c r="X40" s="32"/>
      <c r="Y40" s="32"/>
      <c r="Z40" s="27"/>
      <c r="AA40" s="27"/>
      <c r="AB40" s="27"/>
      <c r="AC40" s="33"/>
      <c r="AD40" s="32"/>
      <c r="AE40" s="27"/>
      <c r="AF40" s="27"/>
      <c r="AG40" s="30"/>
      <c r="AH40" s="30"/>
      <c r="AI40" s="30"/>
      <c r="AJ40" s="30"/>
    </row>
    <row r="41" spans="1:36" s="26" customFormat="1" ht="21" customHeight="1" thickBo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8"/>
      <c r="L41" s="27"/>
      <c r="M41" s="28"/>
      <c r="N41" s="27"/>
      <c r="O41" s="27"/>
      <c r="P41" s="27"/>
      <c r="Q41" s="27"/>
      <c r="R41" s="28"/>
      <c r="S41" s="27"/>
      <c r="T41" s="27"/>
      <c r="U41" s="27"/>
      <c r="V41" s="76" t="s">
        <v>98</v>
      </c>
      <c r="W41" s="77" t="s">
        <v>99</v>
      </c>
      <c r="X41" s="28"/>
      <c r="Y41" s="27"/>
      <c r="Z41" s="29"/>
      <c r="AA41" s="28"/>
      <c r="AB41" s="27"/>
      <c r="AC41" s="27"/>
      <c r="AD41" s="30"/>
      <c r="AE41" s="30"/>
      <c r="AF41" s="30"/>
      <c r="AG41" s="30"/>
    </row>
    <row r="42" spans="1:36" s="26" customFormat="1" ht="21" customHeight="1" thickBot="1">
      <c r="A42" s="143" t="s">
        <v>70</v>
      </c>
      <c r="B42" s="146" t="s">
        <v>96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70" t="s">
        <v>78</v>
      </c>
      <c r="W42" s="71" t="s">
        <v>78</v>
      </c>
      <c r="Y42" s="27"/>
      <c r="AA42" s="28"/>
      <c r="AB42" s="27"/>
      <c r="AC42" s="27"/>
      <c r="AD42" s="30"/>
      <c r="AE42" s="30"/>
      <c r="AG42" s="30"/>
    </row>
    <row r="43" spans="1:36" s="26" customFormat="1" ht="21" customHeight="1" thickBot="1">
      <c r="A43" s="144"/>
      <c r="B43" s="147" t="s">
        <v>97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70" t="s">
        <v>72</v>
      </c>
      <c r="W43" s="71" t="s">
        <v>72</v>
      </c>
      <c r="Y43" s="27"/>
      <c r="Z43" s="29"/>
      <c r="AA43" s="30"/>
      <c r="AB43" s="27"/>
      <c r="AC43" s="27"/>
      <c r="AD43" s="30"/>
      <c r="AE43" s="30"/>
      <c r="AF43" s="30"/>
      <c r="AG43" s="30"/>
    </row>
    <row r="44" spans="1:36" s="26" customFormat="1" ht="21" customHeight="1" thickBot="1">
      <c r="A44" s="145"/>
      <c r="B44" s="148" t="s">
        <v>95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72" t="str">
        <f>IF(V42="○","○",IF(V43="○","○","×"))</f>
        <v>○</v>
      </c>
      <c r="W44" s="11" t="str">
        <f>IF(W42="○","○",IF(W43="○","○","×"))</f>
        <v>○</v>
      </c>
      <c r="Y44" s="27"/>
      <c r="Z44" s="27"/>
      <c r="AA44" s="27"/>
      <c r="AB44" s="27"/>
      <c r="AC44" s="29"/>
      <c r="AD44" s="30"/>
      <c r="AE44" s="27"/>
      <c r="AF44" s="27"/>
      <c r="AG44" s="30"/>
      <c r="AH44" s="30"/>
      <c r="AI44" s="30"/>
      <c r="AJ44" s="30"/>
    </row>
    <row r="45" spans="1:36" ht="18.600000000000001" thickBot="1"/>
    <row r="46" spans="1:36" ht="19.95" customHeight="1">
      <c r="A46" s="135">
        <v>46327</v>
      </c>
      <c r="B46" s="68">
        <v>1</v>
      </c>
      <c r="C46" s="55">
        <v>2</v>
      </c>
      <c r="D46" s="55">
        <v>3</v>
      </c>
      <c r="E46" s="55">
        <v>4</v>
      </c>
      <c r="F46" s="55">
        <v>5</v>
      </c>
      <c r="G46" s="55">
        <v>6</v>
      </c>
      <c r="H46" s="55">
        <v>7</v>
      </c>
      <c r="I46" s="55">
        <v>8</v>
      </c>
      <c r="J46" s="55">
        <v>9</v>
      </c>
      <c r="K46" s="55">
        <v>10</v>
      </c>
      <c r="L46" s="55">
        <v>11</v>
      </c>
      <c r="M46" s="55">
        <v>12</v>
      </c>
      <c r="N46" s="55">
        <v>13</v>
      </c>
      <c r="O46" s="55">
        <v>14</v>
      </c>
      <c r="P46" s="55">
        <v>15</v>
      </c>
      <c r="Q46" s="55">
        <v>16</v>
      </c>
      <c r="R46" s="55">
        <v>17</v>
      </c>
      <c r="S46" s="55">
        <v>18</v>
      </c>
      <c r="T46" s="55">
        <v>19</v>
      </c>
      <c r="U46" s="55">
        <v>20</v>
      </c>
      <c r="V46" s="55">
        <v>21</v>
      </c>
      <c r="W46" s="55">
        <v>22</v>
      </c>
      <c r="X46" s="55">
        <v>23</v>
      </c>
      <c r="Y46" s="55">
        <v>24</v>
      </c>
      <c r="Z46" s="55">
        <v>25</v>
      </c>
      <c r="AA46" s="55">
        <v>26</v>
      </c>
      <c r="AB46" s="55">
        <v>27</v>
      </c>
      <c r="AC46" s="55">
        <v>28</v>
      </c>
      <c r="AD46" s="55">
        <v>29</v>
      </c>
      <c r="AE46" s="55">
        <v>30</v>
      </c>
      <c r="AF46" s="55"/>
      <c r="AG46" s="137" t="s">
        <v>40</v>
      </c>
      <c r="AH46" s="138"/>
      <c r="AI46" s="138"/>
      <c r="AJ46" s="139"/>
    </row>
    <row r="47" spans="1:36" ht="19.95" customHeight="1" thickBot="1">
      <c r="A47" s="136"/>
      <c r="B47" s="56" t="s">
        <v>2</v>
      </c>
      <c r="C47" s="57" t="s">
        <v>64</v>
      </c>
      <c r="D47" s="57" t="s">
        <v>66</v>
      </c>
      <c r="E47" s="57" t="s">
        <v>65</v>
      </c>
      <c r="F47" s="57" t="s">
        <v>5</v>
      </c>
      <c r="G47" s="57" t="s">
        <v>6</v>
      </c>
      <c r="H47" s="57" t="s">
        <v>7</v>
      </c>
      <c r="I47" s="57" t="s">
        <v>55</v>
      </c>
      <c r="J47" s="57" t="s">
        <v>0</v>
      </c>
      <c r="K47" s="57" t="s">
        <v>4</v>
      </c>
      <c r="L47" s="57" t="s">
        <v>65</v>
      </c>
      <c r="M47" s="57" t="s">
        <v>5</v>
      </c>
      <c r="N47" s="57" t="s">
        <v>6</v>
      </c>
      <c r="O47" s="57" t="s">
        <v>7</v>
      </c>
      <c r="P47" s="57" t="s">
        <v>55</v>
      </c>
      <c r="Q47" s="57" t="s">
        <v>0</v>
      </c>
      <c r="R47" s="57" t="s">
        <v>4</v>
      </c>
      <c r="S47" s="57" t="s">
        <v>65</v>
      </c>
      <c r="T47" s="57" t="s">
        <v>5</v>
      </c>
      <c r="U47" s="57" t="s">
        <v>6</v>
      </c>
      <c r="V47" s="57" t="s">
        <v>7</v>
      </c>
      <c r="W47" s="57" t="s">
        <v>55</v>
      </c>
      <c r="X47" s="57" t="s">
        <v>0</v>
      </c>
      <c r="Y47" s="57" t="s">
        <v>4</v>
      </c>
      <c r="Z47" s="57" t="s">
        <v>65</v>
      </c>
      <c r="AA47" s="57" t="s">
        <v>5</v>
      </c>
      <c r="AB47" s="57" t="s">
        <v>6</v>
      </c>
      <c r="AC47" s="57" t="s">
        <v>7</v>
      </c>
      <c r="AD47" s="57" t="s">
        <v>55</v>
      </c>
      <c r="AE47" s="57" t="s">
        <v>0</v>
      </c>
      <c r="AF47" s="58"/>
      <c r="AG47" s="140"/>
      <c r="AH47" s="141"/>
      <c r="AI47" s="141"/>
      <c r="AJ47" s="142"/>
    </row>
    <row r="48" spans="1:36" ht="86.25" customHeight="1" thickBot="1">
      <c r="A48" s="8" t="s">
        <v>41</v>
      </c>
      <c r="B48" s="53"/>
      <c r="C48" s="49"/>
      <c r="D48" s="49" t="s">
        <v>87</v>
      </c>
      <c r="E48" s="49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 t="s">
        <v>88</v>
      </c>
      <c r="Y48" s="51"/>
      <c r="Z48" s="51"/>
      <c r="AA48" s="50"/>
      <c r="AB48" s="50"/>
      <c r="AC48" s="52"/>
      <c r="AD48" s="52"/>
      <c r="AE48" s="52"/>
      <c r="AF48" s="52"/>
      <c r="AG48" s="9" t="s">
        <v>42</v>
      </c>
      <c r="AH48" s="10" t="s">
        <v>43</v>
      </c>
      <c r="AI48" s="10" t="s">
        <v>16</v>
      </c>
      <c r="AJ48" s="11" t="s">
        <v>17</v>
      </c>
    </row>
    <row r="49" spans="1:36" ht="21" customHeight="1">
      <c r="A49" s="12" t="s">
        <v>9</v>
      </c>
      <c r="B49" s="59" t="s">
        <v>77</v>
      </c>
      <c r="C49" s="60" t="s">
        <v>72</v>
      </c>
      <c r="D49" s="60" t="s">
        <v>77</v>
      </c>
      <c r="E49" s="60" t="s">
        <v>72</v>
      </c>
      <c r="F49" s="60" t="s">
        <v>72</v>
      </c>
      <c r="G49" s="60" t="s">
        <v>72</v>
      </c>
      <c r="H49" s="61" t="s">
        <v>77</v>
      </c>
      <c r="I49" s="61" t="s">
        <v>77</v>
      </c>
      <c r="J49" s="61" t="s">
        <v>72</v>
      </c>
      <c r="K49" s="61" t="s">
        <v>72</v>
      </c>
      <c r="L49" s="61" t="s">
        <v>72</v>
      </c>
      <c r="M49" s="61" t="s">
        <v>72</v>
      </c>
      <c r="N49" s="61" t="s">
        <v>72</v>
      </c>
      <c r="O49" s="61" t="s">
        <v>77</v>
      </c>
      <c r="P49" s="61" t="s">
        <v>77</v>
      </c>
      <c r="Q49" s="61" t="s">
        <v>72</v>
      </c>
      <c r="R49" s="61" t="s">
        <v>72</v>
      </c>
      <c r="S49" s="61" t="s">
        <v>72</v>
      </c>
      <c r="T49" s="61" t="s">
        <v>72</v>
      </c>
      <c r="U49" s="61" t="s">
        <v>72</v>
      </c>
      <c r="V49" s="61" t="s">
        <v>77</v>
      </c>
      <c r="W49" s="61" t="s">
        <v>77</v>
      </c>
      <c r="X49" s="61" t="s">
        <v>72</v>
      </c>
      <c r="Y49" s="62" t="s">
        <v>72</v>
      </c>
      <c r="Z49" s="62" t="s">
        <v>72</v>
      </c>
      <c r="AA49" s="62" t="s">
        <v>72</v>
      </c>
      <c r="AB49" s="62" t="s">
        <v>72</v>
      </c>
      <c r="AC49" s="62" t="s">
        <v>77</v>
      </c>
      <c r="AD49" s="60" t="s">
        <v>77</v>
      </c>
      <c r="AE49" s="60" t="s">
        <v>72</v>
      </c>
      <c r="AF49" s="63"/>
      <c r="AG49" s="13">
        <f>COUNTIF(B49:AF49,"■")</f>
        <v>10</v>
      </c>
      <c r="AH49" s="14">
        <f>COUNTIF(B49:AF49,"○")+COUNTIF(B49:AF49,"■")</f>
        <v>30</v>
      </c>
      <c r="AI49" s="15">
        <f>COUNTIFS($B$47:$AF$47,"土",B49:AF49,"○")+COUNTIFS($B$47:$AF$47,"日",B49:AF49,"○")+COUNTIFS($B$47:$AF$47,"土",B49:AF49,"■")+COUNTIFS($B$47:$AF$47,"日",B49:AF49,"■")</f>
        <v>9</v>
      </c>
      <c r="AJ49" s="16" t="str">
        <f>IF(AI49&lt;=AG49,"○","×")</f>
        <v>○</v>
      </c>
    </row>
    <row r="50" spans="1:36" ht="21" customHeight="1" thickBot="1">
      <c r="A50" s="17" t="s">
        <v>44</v>
      </c>
      <c r="B50" s="64" t="s">
        <v>77</v>
      </c>
      <c r="C50" s="65" t="s">
        <v>72</v>
      </c>
      <c r="D50" s="65" t="s">
        <v>72</v>
      </c>
      <c r="E50" s="65" t="s">
        <v>72</v>
      </c>
      <c r="F50" s="65" t="s">
        <v>72</v>
      </c>
      <c r="G50" s="65" t="s">
        <v>72</v>
      </c>
      <c r="H50" s="66" t="s">
        <v>77</v>
      </c>
      <c r="I50" s="66" t="s">
        <v>77</v>
      </c>
      <c r="J50" s="66" t="s">
        <v>72</v>
      </c>
      <c r="K50" s="66" t="s">
        <v>72</v>
      </c>
      <c r="L50" s="66" t="s">
        <v>72</v>
      </c>
      <c r="M50" s="66" t="s">
        <v>72</v>
      </c>
      <c r="N50" s="66" t="s">
        <v>72</v>
      </c>
      <c r="O50" s="66" t="s">
        <v>77</v>
      </c>
      <c r="P50" s="66" t="s">
        <v>77</v>
      </c>
      <c r="Q50" s="66" t="s">
        <v>72</v>
      </c>
      <c r="R50" s="66" t="s">
        <v>72</v>
      </c>
      <c r="S50" s="66" t="s">
        <v>72</v>
      </c>
      <c r="T50" s="66" t="s">
        <v>72</v>
      </c>
      <c r="U50" s="66" t="s">
        <v>72</v>
      </c>
      <c r="V50" s="66" t="s">
        <v>77</v>
      </c>
      <c r="W50" s="66" t="s">
        <v>77</v>
      </c>
      <c r="X50" s="66" t="s">
        <v>77</v>
      </c>
      <c r="Y50" s="66" t="s">
        <v>72</v>
      </c>
      <c r="Z50" s="66" t="s">
        <v>72</v>
      </c>
      <c r="AA50" s="65" t="s">
        <v>72</v>
      </c>
      <c r="AB50" s="65" t="s">
        <v>72</v>
      </c>
      <c r="AC50" s="65" t="s">
        <v>77</v>
      </c>
      <c r="AD50" s="65" t="s">
        <v>77</v>
      </c>
      <c r="AE50" s="65" t="s">
        <v>72</v>
      </c>
      <c r="AF50" s="67"/>
      <c r="AG50" s="18">
        <f>COUNTIF(B50:AF50,"■")</f>
        <v>10</v>
      </c>
      <c r="AH50" s="19">
        <f>COUNTIF(B50:AF50,"○")+COUNTIF(B50:AF50,"■")</f>
        <v>30</v>
      </c>
      <c r="AI50" s="20">
        <f>COUNTIFS($B$47:$AF$47,"土",B50:AF50,"○")+COUNTIFS($B$47:$AF$47,"日",B50:AF50,"○")+COUNTIFS($B$47:$AF$47,"土",B50:AF50,"■")+COUNTIFS($B$47:$AF$47,"日",B50:AF50,"■")</f>
        <v>9</v>
      </c>
      <c r="AJ50" s="21" t="str">
        <f>IF(AI50&lt;=AG50,"○","×")</f>
        <v>○</v>
      </c>
    </row>
    <row r="51" spans="1:36" ht="81" customHeight="1" thickBot="1">
      <c r="A51" s="22" t="s">
        <v>45</v>
      </c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23"/>
      <c r="AH51" s="24"/>
      <c r="AI51" s="24"/>
      <c r="AJ51" s="25"/>
    </row>
    <row r="52" spans="1:36" ht="7.8" customHeight="1" thickBot="1">
      <c r="A52" s="27"/>
      <c r="B52" s="27"/>
      <c r="C52" s="27"/>
      <c r="D52" s="27"/>
      <c r="E52" s="27"/>
      <c r="F52" s="27"/>
      <c r="G52" s="27"/>
      <c r="H52" s="31"/>
      <c r="I52" s="27"/>
      <c r="J52" s="27"/>
      <c r="K52" s="32"/>
      <c r="L52" s="27"/>
      <c r="M52" s="32"/>
      <c r="N52" s="27"/>
      <c r="O52" s="27"/>
      <c r="P52" s="27"/>
      <c r="Q52" s="27"/>
      <c r="R52" s="32"/>
      <c r="S52" s="27"/>
      <c r="T52" s="27"/>
      <c r="U52" s="27"/>
      <c r="V52" s="27"/>
      <c r="W52" s="32"/>
      <c r="X52" s="32"/>
      <c r="Y52" s="32"/>
      <c r="Z52" s="27"/>
      <c r="AA52" s="27"/>
      <c r="AB52" s="27"/>
      <c r="AC52" s="33"/>
      <c r="AD52" s="32"/>
      <c r="AE52" s="27"/>
      <c r="AF52" s="27"/>
      <c r="AG52" s="30"/>
      <c r="AH52" s="30"/>
      <c r="AI52" s="30"/>
      <c r="AJ52" s="30"/>
    </row>
    <row r="53" spans="1:36" s="26" customFormat="1" ht="21" customHeight="1" thickBo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8"/>
      <c r="L53" s="27"/>
      <c r="M53" s="28"/>
      <c r="N53" s="27"/>
      <c r="O53" s="27"/>
      <c r="P53" s="27"/>
      <c r="Q53" s="27"/>
      <c r="R53" s="28"/>
      <c r="S53" s="27"/>
      <c r="T53" s="27"/>
      <c r="U53" s="27"/>
      <c r="V53" s="76" t="s">
        <v>98</v>
      </c>
      <c r="W53" s="77" t="s">
        <v>99</v>
      </c>
      <c r="X53" s="28"/>
      <c r="Y53" s="27"/>
      <c r="Z53" s="29"/>
      <c r="AA53" s="28"/>
      <c r="AB53" s="27"/>
      <c r="AC53" s="27"/>
      <c r="AD53" s="30"/>
      <c r="AE53" s="30"/>
      <c r="AF53" s="30"/>
      <c r="AG53" s="30"/>
    </row>
    <row r="54" spans="1:36" s="26" customFormat="1" ht="21" customHeight="1" thickBot="1">
      <c r="A54" s="143" t="s">
        <v>70</v>
      </c>
      <c r="B54" s="146" t="s">
        <v>96</v>
      </c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70" t="s">
        <v>72</v>
      </c>
      <c r="W54" s="71" t="s">
        <v>72</v>
      </c>
      <c r="Y54" s="27"/>
      <c r="AA54" s="28"/>
      <c r="AB54" s="27"/>
      <c r="AC54" s="27"/>
      <c r="AD54" s="30"/>
      <c r="AE54" s="30"/>
      <c r="AG54" s="30"/>
    </row>
    <row r="55" spans="1:36" s="26" customFormat="1" ht="21" customHeight="1" thickBot="1">
      <c r="A55" s="144"/>
      <c r="B55" s="147" t="s">
        <v>97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70" t="s">
        <v>78</v>
      </c>
      <c r="W55" s="71" t="s">
        <v>78</v>
      </c>
      <c r="Y55" s="27"/>
      <c r="Z55" s="29"/>
      <c r="AA55" s="30"/>
      <c r="AB55" s="27"/>
      <c r="AC55" s="27"/>
      <c r="AD55" s="30"/>
      <c r="AE55" s="30"/>
      <c r="AF55" s="30"/>
      <c r="AG55" s="30"/>
    </row>
    <row r="56" spans="1:36" s="26" customFormat="1" ht="21" customHeight="1" thickBot="1">
      <c r="A56" s="145"/>
      <c r="B56" s="148" t="s">
        <v>95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72" t="str">
        <f>IF(V54="○","○",IF(V55="○","○","×"))</f>
        <v>○</v>
      </c>
      <c r="W56" s="11" t="str">
        <f>IF(W54="○","○",IF(W55="○","○","×"))</f>
        <v>○</v>
      </c>
      <c r="Y56" s="27"/>
      <c r="Z56" s="27"/>
      <c r="AA56" s="27"/>
      <c r="AB56" s="27"/>
      <c r="AC56" s="29"/>
      <c r="AD56" s="30"/>
      <c r="AE56" s="27"/>
      <c r="AF56" s="27"/>
      <c r="AG56" s="30"/>
      <c r="AH56" s="30"/>
      <c r="AI56" s="30"/>
      <c r="AJ56" s="30"/>
    </row>
    <row r="57" spans="1:36" ht="18.600000000000001" thickBot="1"/>
    <row r="58" spans="1:36" ht="19.95" customHeight="1">
      <c r="A58" s="135">
        <v>46357</v>
      </c>
      <c r="B58" s="68">
        <v>1</v>
      </c>
      <c r="C58" s="55">
        <v>2</v>
      </c>
      <c r="D58" s="55">
        <v>3</v>
      </c>
      <c r="E58" s="55">
        <v>4</v>
      </c>
      <c r="F58" s="55">
        <v>5</v>
      </c>
      <c r="G58" s="55">
        <v>6</v>
      </c>
      <c r="H58" s="55">
        <v>7</v>
      </c>
      <c r="I58" s="55">
        <v>8</v>
      </c>
      <c r="J58" s="55">
        <v>9</v>
      </c>
      <c r="K58" s="55">
        <v>10</v>
      </c>
      <c r="L58" s="55">
        <v>11</v>
      </c>
      <c r="M58" s="55">
        <v>12</v>
      </c>
      <c r="N58" s="55">
        <v>13</v>
      </c>
      <c r="O58" s="55">
        <v>14</v>
      </c>
      <c r="P58" s="55">
        <v>15</v>
      </c>
      <c r="Q58" s="55">
        <v>16</v>
      </c>
      <c r="R58" s="55">
        <v>17</v>
      </c>
      <c r="S58" s="55">
        <v>18</v>
      </c>
      <c r="T58" s="55">
        <v>19</v>
      </c>
      <c r="U58" s="55">
        <v>20</v>
      </c>
      <c r="V58" s="55">
        <v>21</v>
      </c>
      <c r="W58" s="55">
        <v>22</v>
      </c>
      <c r="X58" s="55">
        <v>23</v>
      </c>
      <c r="Y58" s="55">
        <v>24</v>
      </c>
      <c r="Z58" s="55">
        <v>25</v>
      </c>
      <c r="AA58" s="55">
        <v>26</v>
      </c>
      <c r="AB58" s="55">
        <v>27</v>
      </c>
      <c r="AC58" s="55">
        <v>28</v>
      </c>
      <c r="AD58" s="55">
        <v>29</v>
      </c>
      <c r="AE58" s="55">
        <v>30</v>
      </c>
      <c r="AF58" s="69">
        <v>31</v>
      </c>
      <c r="AG58" s="137" t="s">
        <v>40</v>
      </c>
      <c r="AH58" s="138"/>
      <c r="AI58" s="138"/>
      <c r="AJ58" s="139"/>
    </row>
    <row r="59" spans="1:36" ht="19.95" customHeight="1" thickBot="1">
      <c r="A59" s="136"/>
      <c r="B59" s="56" t="s">
        <v>66</v>
      </c>
      <c r="C59" s="57" t="s">
        <v>67</v>
      </c>
      <c r="D59" s="57" t="s">
        <v>68</v>
      </c>
      <c r="E59" s="57" t="s">
        <v>6</v>
      </c>
      <c r="F59" s="57" t="s">
        <v>7</v>
      </c>
      <c r="G59" s="57" t="s">
        <v>55</v>
      </c>
      <c r="H59" s="57" t="s">
        <v>0</v>
      </c>
      <c r="I59" s="57" t="s">
        <v>4</v>
      </c>
      <c r="J59" s="57" t="s">
        <v>65</v>
      </c>
      <c r="K59" s="57" t="s">
        <v>5</v>
      </c>
      <c r="L59" s="57" t="s">
        <v>6</v>
      </c>
      <c r="M59" s="57" t="s">
        <v>7</v>
      </c>
      <c r="N59" s="57" t="s">
        <v>55</v>
      </c>
      <c r="O59" s="57" t="s">
        <v>0</v>
      </c>
      <c r="P59" s="57" t="s">
        <v>4</v>
      </c>
      <c r="Q59" s="57" t="s">
        <v>65</v>
      </c>
      <c r="R59" s="57" t="s">
        <v>5</v>
      </c>
      <c r="S59" s="57" t="s">
        <v>6</v>
      </c>
      <c r="T59" s="57" t="s">
        <v>7</v>
      </c>
      <c r="U59" s="57" t="s">
        <v>55</v>
      </c>
      <c r="V59" s="57" t="s">
        <v>0</v>
      </c>
      <c r="W59" s="57" t="s">
        <v>4</v>
      </c>
      <c r="X59" s="57" t="s">
        <v>65</v>
      </c>
      <c r="Y59" s="57" t="s">
        <v>5</v>
      </c>
      <c r="Z59" s="57" t="s">
        <v>6</v>
      </c>
      <c r="AA59" s="57" t="s">
        <v>7</v>
      </c>
      <c r="AB59" s="57" t="s">
        <v>55</v>
      </c>
      <c r="AC59" s="57" t="s">
        <v>0</v>
      </c>
      <c r="AD59" s="57" t="s">
        <v>4</v>
      </c>
      <c r="AE59" s="57" t="s">
        <v>65</v>
      </c>
      <c r="AF59" s="58" t="s">
        <v>5</v>
      </c>
      <c r="AG59" s="140"/>
      <c r="AH59" s="141"/>
      <c r="AI59" s="141"/>
      <c r="AJ59" s="142"/>
    </row>
    <row r="60" spans="1:36" ht="86.25" customHeight="1" thickBot="1">
      <c r="A60" s="8" t="s">
        <v>41</v>
      </c>
      <c r="B60" s="53"/>
      <c r="C60" s="49"/>
      <c r="D60" s="49"/>
      <c r="E60" s="49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1"/>
      <c r="Z60" s="51"/>
      <c r="AA60" s="50"/>
      <c r="AB60" s="50"/>
      <c r="AC60" s="52"/>
      <c r="AD60" s="161" t="s">
        <v>80</v>
      </c>
      <c r="AE60" s="162"/>
      <c r="AF60" s="163"/>
      <c r="AG60" s="9" t="s">
        <v>42</v>
      </c>
      <c r="AH60" s="10" t="s">
        <v>43</v>
      </c>
      <c r="AI60" s="10" t="s">
        <v>16</v>
      </c>
      <c r="AJ60" s="11" t="s">
        <v>17</v>
      </c>
    </row>
    <row r="61" spans="1:36" ht="21" customHeight="1">
      <c r="A61" s="12" t="s">
        <v>9</v>
      </c>
      <c r="B61" s="59" t="s">
        <v>72</v>
      </c>
      <c r="C61" s="60" t="s">
        <v>72</v>
      </c>
      <c r="D61" s="60" t="s">
        <v>72</v>
      </c>
      <c r="E61" s="60" t="s">
        <v>72</v>
      </c>
      <c r="F61" s="60" t="s">
        <v>77</v>
      </c>
      <c r="G61" s="61" t="s">
        <v>77</v>
      </c>
      <c r="H61" s="61" t="s">
        <v>72</v>
      </c>
      <c r="I61" s="61" t="s">
        <v>72</v>
      </c>
      <c r="J61" s="61" t="s">
        <v>72</v>
      </c>
      <c r="K61" s="61" t="s">
        <v>72</v>
      </c>
      <c r="L61" s="61" t="s">
        <v>72</v>
      </c>
      <c r="M61" s="61" t="s">
        <v>77</v>
      </c>
      <c r="N61" s="61" t="s">
        <v>77</v>
      </c>
      <c r="O61" s="61" t="s">
        <v>72</v>
      </c>
      <c r="P61" s="61" t="s">
        <v>72</v>
      </c>
      <c r="Q61" s="61" t="s">
        <v>72</v>
      </c>
      <c r="R61" s="61" t="s">
        <v>72</v>
      </c>
      <c r="S61" s="61" t="s">
        <v>72</v>
      </c>
      <c r="T61" s="61" t="s">
        <v>77</v>
      </c>
      <c r="U61" s="61" t="s">
        <v>77</v>
      </c>
      <c r="V61" s="61" t="s">
        <v>72</v>
      </c>
      <c r="W61" s="61" t="s">
        <v>72</v>
      </c>
      <c r="X61" s="61" t="s">
        <v>72</v>
      </c>
      <c r="Y61" s="62" t="s">
        <v>72</v>
      </c>
      <c r="Z61" s="62" t="s">
        <v>72</v>
      </c>
      <c r="AA61" s="62" t="s">
        <v>77</v>
      </c>
      <c r="AB61" s="62" t="s">
        <v>77</v>
      </c>
      <c r="AC61" s="62" t="s">
        <v>72</v>
      </c>
      <c r="AD61" s="60" t="s">
        <v>78</v>
      </c>
      <c r="AE61" s="60" t="s">
        <v>78</v>
      </c>
      <c r="AF61" s="63" t="s">
        <v>78</v>
      </c>
      <c r="AG61" s="13">
        <f>COUNTIF(B61:AF61,"■")</f>
        <v>8</v>
      </c>
      <c r="AH61" s="14">
        <f>COUNTIF(B61:AF61,"○")+COUNTIF(B61:AF61,"■")</f>
        <v>28</v>
      </c>
      <c r="AI61" s="15">
        <f>COUNTIFS($B$59:$AF$59,"土",B61:AF61,"○")+COUNTIFS($B$59:$AF$59,"日",B61:AF61,"○")+COUNTIFS($B$59:$AF$59,"土",B61:AF61,"■")+COUNTIFS($B$59:$AF$59,"日",B61:AF61,"■")</f>
        <v>8</v>
      </c>
      <c r="AJ61" s="16" t="str">
        <f>IF(AI61&lt;=AG61,"○","×")</f>
        <v>○</v>
      </c>
    </row>
    <row r="62" spans="1:36" ht="21" customHeight="1" thickBot="1">
      <c r="A62" s="17" t="s">
        <v>44</v>
      </c>
      <c r="B62" s="64" t="s">
        <v>72</v>
      </c>
      <c r="C62" s="65" t="s">
        <v>72</v>
      </c>
      <c r="D62" s="65" t="s">
        <v>72</v>
      </c>
      <c r="E62" s="65" t="s">
        <v>72</v>
      </c>
      <c r="F62" s="65" t="s">
        <v>77</v>
      </c>
      <c r="G62" s="66" t="s">
        <v>77</v>
      </c>
      <c r="H62" s="66" t="s">
        <v>72</v>
      </c>
      <c r="I62" s="66" t="s">
        <v>72</v>
      </c>
      <c r="J62" s="66" t="s">
        <v>72</v>
      </c>
      <c r="K62" s="66" t="s">
        <v>72</v>
      </c>
      <c r="L62" s="66" t="s">
        <v>72</v>
      </c>
      <c r="M62" s="66" t="s">
        <v>77</v>
      </c>
      <c r="N62" s="66" t="s">
        <v>77</v>
      </c>
      <c r="O62" s="66" t="s">
        <v>72</v>
      </c>
      <c r="P62" s="66" t="s">
        <v>72</v>
      </c>
      <c r="Q62" s="66" t="s">
        <v>72</v>
      </c>
      <c r="R62" s="66" t="s">
        <v>72</v>
      </c>
      <c r="S62" s="66" t="s">
        <v>72</v>
      </c>
      <c r="T62" s="66" t="s">
        <v>77</v>
      </c>
      <c r="U62" s="66" t="s">
        <v>77</v>
      </c>
      <c r="V62" s="66" t="s">
        <v>72</v>
      </c>
      <c r="W62" s="66" t="s">
        <v>72</v>
      </c>
      <c r="X62" s="66" t="s">
        <v>72</v>
      </c>
      <c r="Y62" s="66" t="s">
        <v>72</v>
      </c>
      <c r="Z62" s="66" t="s">
        <v>72</v>
      </c>
      <c r="AA62" s="65" t="s">
        <v>77</v>
      </c>
      <c r="AB62" s="65" t="s">
        <v>77</v>
      </c>
      <c r="AC62" s="65" t="s">
        <v>72</v>
      </c>
      <c r="AD62" s="65" t="s">
        <v>78</v>
      </c>
      <c r="AE62" s="65" t="s">
        <v>78</v>
      </c>
      <c r="AF62" s="67" t="s">
        <v>78</v>
      </c>
      <c r="AG62" s="18">
        <f>COUNTIF(B62:AF62,"■")</f>
        <v>8</v>
      </c>
      <c r="AH62" s="19">
        <f>COUNTIF(B62:AF62,"○")+COUNTIF(B62:AF62,"■")</f>
        <v>28</v>
      </c>
      <c r="AI62" s="20">
        <f>COUNTIFS($B$47:$AF$47,"土",B62:AF62,"○")+COUNTIFS($B$47:$AF$47,"日",B62:AF62,"○")+COUNTIFS($B$47:$AF$47,"土",B62:AF62,"■")+COUNTIFS($B$47:$AF$47,"日",B62:AF62,"■")</f>
        <v>8</v>
      </c>
      <c r="AJ62" s="21" t="str">
        <f>IF(AI62&lt;=AG62,"○","×")</f>
        <v>○</v>
      </c>
    </row>
    <row r="63" spans="1:36" ht="81" customHeight="1" thickBot="1">
      <c r="A63" s="22" t="s">
        <v>45</v>
      </c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54"/>
      <c r="AH63" s="24"/>
      <c r="AI63" s="24"/>
      <c r="AJ63" s="25"/>
    </row>
    <row r="64" spans="1:36" ht="7.8" customHeight="1" thickBot="1">
      <c r="A64" s="27"/>
      <c r="B64" s="27"/>
      <c r="C64" s="27"/>
      <c r="D64" s="27"/>
      <c r="E64" s="27"/>
      <c r="F64" s="27"/>
      <c r="G64" s="27"/>
      <c r="H64" s="31"/>
      <c r="I64" s="27"/>
      <c r="J64" s="27"/>
      <c r="K64" s="32"/>
      <c r="L64" s="27"/>
      <c r="M64" s="32"/>
      <c r="N64" s="27"/>
      <c r="O64" s="27"/>
      <c r="P64" s="27"/>
      <c r="Q64" s="27"/>
      <c r="R64" s="32"/>
      <c r="S64" s="27"/>
      <c r="T64" s="27"/>
      <c r="U64" s="27"/>
      <c r="V64" s="27"/>
      <c r="W64" s="32"/>
      <c r="X64" s="32"/>
      <c r="Y64" s="32"/>
      <c r="Z64" s="27"/>
      <c r="AA64" s="27"/>
      <c r="AB64" s="27"/>
      <c r="AC64" s="33"/>
      <c r="AD64" s="32"/>
      <c r="AE64" s="27"/>
      <c r="AF64" s="27"/>
      <c r="AG64" s="30"/>
      <c r="AH64" s="30"/>
      <c r="AI64" s="30"/>
      <c r="AJ64" s="30"/>
    </row>
    <row r="65" spans="1:36" s="26" customFormat="1" ht="21" customHeight="1" thickBo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8"/>
      <c r="L65" s="27"/>
      <c r="M65" s="28"/>
      <c r="N65" s="27"/>
      <c r="O65" s="27"/>
      <c r="P65" s="27"/>
      <c r="Q65" s="27"/>
      <c r="R65" s="28"/>
      <c r="S65" s="27"/>
      <c r="T65" s="27"/>
      <c r="U65" s="27"/>
      <c r="V65" s="76" t="s">
        <v>98</v>
      </c>
      <c r="W65" s="77" t="s">
        <v>99</v>
      </c>
      <c r="X65" s="28"/>
      <c r="Y65" s="27"/>
      <c r="Z65" s="29"/>
      <c r="AA65" s="28"/>
      <c r="AB65" s="27"/>
      <c r="AC65" s="27"/>
      <c r="AD65" s="30"/>
      <c r="AE65" s="30"/>
      <c r="AF65" s="30"/>
      <c r="AG65" s="30"/>
    </row>
    <row r="66" spans="1:36" s="26" customFormat="1" ht="21" customHeight="1" thickBot="1">
      <c r="A66" s="143" t="s">
        <v>70</v>
      </c>
      <c r="B66" s="146" t="s">
        <v>96</v>
      </c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70" t="s">
        <v>72</v>
      </c>
      <c r="W66" s="71" t="s">
        <v>72</v>
      </c>
      <c r="Y66" s="27"/>
      <c r="AA66" s="28"/>
      <c r="AB66" s="27"/>
      <c r="AC66" s="27"/>
      <c r="AD66" s="30"/>
      <c r="AE66" s="30"/>
      <c r="AG66" s="30"/>
    </row>
    <row r="67" spans="1:36" s="26" customFormat="1" ht="21" customHeight="1" thickBot="1">
      <c r="A67" s="144"/>
      <c r="B67" s="147" t="s">
        <v>97</v>
      </c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70" t="s">
        <v>78</v>
      </c>
      <c r="W67" s="71" t="s">
        <v>78</v>
      </c>
      <c r="Y67" s="27"/>
      <c r="Z67" s="29"/>
      <c r="AA67" s="30"/>
      <c r="AB67" s="27"/>
      <c r="AC67" s="27"/>
      <c r="AD67" s="30"/>
      <c r="AE67" s="30"/>
      <c r="AF67" s="30"/>
      <c r="AG67" s="30"/>
    </row>
    <row r="68" spans="1:36" s="26" customFormat="1" ht="21" customHeight="1" thickBot="1">
      <c r="A68" s="145"/>
      <c r="B68" s="148" t="s">
        <v>95</v>
      </c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72" t="str">
        <f>IF(V66="○","○",IF(V67="○","○","×"))</f>
        <v>○</v>
      </c>
      <c r="W68" s="11" t="str">
        <f>IF(W66="○","○",IF(W67="○","○","×"))</f>
        <v>○</v>
      </c>
      <c r="Y68" s="27"/>
      <c r="Z68" s="27"/>
      <c r="AA68" s="27"/>
      <c r="AB68" s="27"/>
      <c r="AC68" s="29"/>
      <c r="AD68" s="30"/>
      <c r="AE68" s="27"/>
      <c r="AF68" s="27"/>
      <c r="AG68" s="30"/>
      <c r="AH68" s="30"/>
      <c r="AI68" s="30"/>
      <c r="AJ68" s="30"/>
    </row>
    <row r="69" spans="1:36" ht="18.600000000000001" thickBot="1"/>
    <row r="70" spans="1:36" ht="19.95" customHeight="1">
      <c r="A70" s="135">
        <v>46388</v>
      </c>
      <c r="B70" s="68">
        <v>1</v>
      </c>
      <c r="C70" s="55">
        <v>2</v>
      </c>
      <c r="D70" s="55">
        <v>3</v>
      </c>
      <c r="E70" s="55">
        <v>4</v>
      </c>
      <c r="F70" s="55">
        <v>5</v>
      </c>
      <c r="G70" s="55">
        <v>6</v>
      </c>
      <c r="H70" s="55">
        <v>7</v>
      </c>
      <c r="I70" s="55">
        <v>8</v>
      </c>
      <c r="J70" s="55">
        <v>9</v>
      </c>
      <c r="K70" s="55">
        <v>10</v>
      </c>
      <c r="L70" s="55">
        <v>11</v>
      </c>
      <c r="M70" s="55">
        <v>12</v>
      </c>
      <c r="N70" s="55">
        <v>13</v>
      </c>
      <c r="O70" s="55">
        <v>14</v>
      </c>
      <c r="P70" s="55">
        <v>15</v>
      </c>
      <c r="Q70" s="55">
        <v>16</v>
      </c>
      <c r="R70" s="55">
        <v>17</v>
      </c>
      <c r="S70" s="55">
        <v>18</v>
      </c>
      <c r="T70" s="55">
        <v>19</v>
      </c>
      <c r="U70" s="55">
        <v>20</v>
      </c>
      <c r="V70" s="55">
        <v>21</v>
      </c>
      <c r="W70" s="55">
        <v>22</v>
      </c>
      <c r="X70" s="55">
        <v>23</v>
      </c>
      <c r="Y70" s="55">
        <v>24</v>
      </c>
      <c r="Z70" s="55">
        <v>25</v>
      </c>
      <c r="AA70" s="55">
        <v>26</v>
      </c>
      <c r="AB70" s="55">
        <v>27</v>
      </c>
      <c r="AC70" s="55">
        <v>28</v>
      </c>
      <c r="AD70" s="55">
        <v>29</v>
      </c>
      <c r="AE70" s="55">
        <v>30</v>
      </c>
      <c r="AF70" s="69">
        <v>31</v>
      </c>
      <c r="AG70" s="137" t="s">
        <v>40</v>
      </c>
      <c r="AH70" s="138"/>
      <c r="AI70" s="138"/>
      <c r="AJ70" s="139"/>
    </row>
    <row r="71" spans="1:36" ht="19.95" customHeight="1" thickBot="1">
      <c r="A71" s="136"/>
      <c r="B71" s="56" t="s">
        <v>69</v>
      </c>
      <c r="C71" s="57" t="s">
        <v>63</v>
      </c>
      <c r="D71" s="57" t="s">
        <v>2</v>
      </c>
      <c r="E71" s="57" t="s">
        <v>0</v>
      </c>
      <c r="F71" s="57" t="s">
        <v>4</v>
      </c>
      <c r="G71" s="57" t="s">
        <v>65</v>
      </c>
      <c r="H71" s="57" t="s">
        <v>5</v>
      </c>
      <c r="I71" s="57" t="s">
        <v>6</v>
      </c>
      <c r="J71" s="57" t="s">
        <v>7</v>
      </c>
      <c r="K71" s="57" t="s">
        <v>55</v>
      </c>
      <c r="L71" s="57" t="s">
        <v>0</v>
      </c>
      <c r="M71" s="57" t="s">
        <v>4</v>
      </c>
      <c r="N71" s="57" t="s">
        <v>65</v>
      </c>
      <c r="O71" s="57" t="s">
        <v>5</v>
      </c>
      <c r="P71" s="57" t="s">
        <v>6</v>
      </c>
      <c r="Q71" s="57" t="s">
        <v>7</v>
      </c>
      <c r="R71" s="57" t="s">
        <v>55</v>
      </c>
      <c r="S71" s="57" t="s">
        <v>0</v>
      </c>
      <c r="T71" s="57" t="s">
        <v>4</v>
      </c>
      <c r="U71" s="57" t="s">
        <v>65</v>
      </c>
      <c r="V71" s="57" t="s">
        <v>5</v>
      </c>
      <c r="W71" s="57" t="s">
        <v>6</v>
      </c>
      <c r="X71" s="57" t="s">
        <v>7</v>
      </c>
      <c r="Y71" s="57" t="s">
        <v>55</v>
      </c>
      <c r="Z71" s="57" t="s">
        <v>0</v>
      </c>
      <c r="AA71" s="57" t="s">
        <v>4</v>
      </c>
      <c r="AB71" s="57" t="s">
        <v>65</v>
      </c>
      <c r="AC71" s="57" t="s">
        <v>5</v>
      </c>
      <c r="AD71" s="57" t="s">
        <v>6</v>
      </c>
      <c r="AE71" s="57" t="s">
        <v>7</v>
      </c>
      <c r="AF71" s="58" t="s">
        <v>55</v>
      </c>
      <c r="AG71" s="140"/>
      <c r="AH71" s="141"/>
      <c r="AI71" s="141"/>
      <c r="AJ71" s="142"/>
    </row>
    <row r="72" spans="1:36" ht="86.25" customHeight="1" thickBot="1">
      <c r="A72" s="8" t="s">
        <v>41</v>
      </c>
      <c r="B72" s="165" t="s">
        <v>80</v>
      </c>
      <c r="C72" s="162"/>
      <c r="D72" s="164"/>
      <c r="E72" s="49"/>
      <c r="F72" s="50"/>
      <c r="G72" s="50"/>
      <c r="H72" s="50"/>
      <c r="I72" s="50"/>
      <c r="J72" s="50"/>
      <c r="K72" s="50"/>
      <c r="L72" s="50" t="s">
        <v>89</v>
      </c>
      <c r="M72" s="50"/>
      <c r="N72" s="50"/>
      <c r="O72" s="50"/>
      <c r="P72" s="50"/>
      <c r="Q72" s="161" t="s">
        <v>81</v>
      </c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4"/>
      <c r="AE72" s="52"/>
      <c r="AF72" s="52"/>
      <c r="AG72" s="9" t="s">
        <v>42</v>
      </c>
      <c r="AH72" s="10" t="s">
        <v>43</v>
      </c>
      <c r="AI72" s="10" t="s">
        <v>16</v>
      </c>
      <c r="AJ72" s="11" t="s">
        <v>17</v>
      </c>
    </row>
    <row r="73" spans="1:36" ht="21" customHeight="1">
      <c r="A73" s="12" t="s">
        <v>9</v>
      </c>
      <c r="B73" s="59" t="s">
        <v>78</v>
      </c>
      <c r="C73" s="60" t="s">
        <v>78</v>
      </c>
      <c r="D73" s="60" t="s">
        <v>78</v>
      </c>
      <c r="E73" s="60" t="s">
        <v>72</v>
      </c>
      <c r="F73" s="60" t="s">
        <v>72</v>
      </c>
      <c r="G73" s="61" t="s">
        <v>72</v>
      </c>
      <c r="H73" s="61" t="s">
        <v>72</v>
      </c>
      <c r="I73" s="61" t="s">
        <v>72</v>
      </c>
      <c r="J73" s="61" t="s">
        <v>77</v>
      </c>
      <c r="K73" s="61" t="s">
        <v>77</v>
      </c>
      <c r="L73" s="61" t="s">
        <v>77</v>
      </c>
      <c r="M73" s="61" t="s">
        <v>72</v>
      </c>
      <c r="N73" s="61" t="s">
        <v>72</v>
      </c>
      <c r="O73" s="61" t="s">
        <v>72</v>
      </c>
      <c r="P73" s="61" t="s">
        <v>72</v>
      </c>
      <c r="Q73" s="61" t="s">
        <v>78</v>
      </c>
      <c r="R73" s="61" t="s">
        <v>78</v>
      </c>
      <c r="S73" s="61" t="s">
        <v>78</v>
      </c>
      <c r="T73" s="61" t="s">
        <v>78</v>
      </c>
      <c r="U73" s="61" t="s">
        <v>78</v>
      </c>
      <c r="V73" s="61" t="s">
        <v>78</v>
      </c>
      <c r="W73" s="61" t="s">
        <v>78</v>
      </c>
      <c r="X73" s="61" t="s">
        <v>78</v>
      </c>
      <c r="Y73" s="62" t="s">
        <v>78</v>
      </c>
      <c r="Z73" s="62" t="s">
        <v>78</v>
      </c>
      <c r="AA73" s="62" t="s">
        <v>78</v>
      </c>
      <c r="AB73" s="62" t="s">
        <v>78</v>
      </c>
      <c r="AC73" s="62" t="s">
        <v>78</v>
      </c>
      <c r="AD73" s="60" t="s">
        <v>78</v>
      </c>
      <c r="AE73" s="60"/>
      <c r="AF73" s="63"/>
      <c r="AG73" s="13">
        <f>COUNTIF(B73:AF73,"■")</f>
        <v>3</v>
      </c>
      <c r="AH73" s="14">
        <f>COUNTIF(B73:AF73,"○")+COUNTIF(B73:AF73,"■")</f>
        <v>12</v>
      </c>
      <c r="AI73" s="15">
        <f>COUNTIFS($B$71:$AF$71,"土",B73:AF73,"○")+COUNTIFS($B$71:$AF$71,"日",B73:AF73,"○")+COUNTIFS($B$71:$AF$71,"土",B73:AF73,"■")+COUNTIFS($B$71:$AF$71,"日",B73:AF73,"■")</f>
        <v>2</v>
      </c>
      <c r="AJ73" s="16" t="str">
        <f>IF(AI73&lt;=AG73,"○","×")</f>
        <v>○</v>
      </c>
    </row>
    <row r="74" spans="1:36" ht="21" customHeight="1" thickBot="1">
      <c r="A74" s="17" t="s">
        <v>44</v>
      </c>
      <c r="B74" s="64" t="s">
        <v>78</v>
      </c>
      <c r="C74" s="65" t="s">
        <v>78</v>
      </c>
      <c r="D74" s="65" t="s">
        <v>78</v>
      </c>
      <c r="E74" s="65" t="s">
        <v>77</v>
      </c>
      <c r="F74" s="65" t="s">
        <v>77</v>
      </c>
      <c r="G74" s="66" t="s">
        <v>77</v>
      </c>
      <c r="H74" s="66" t="s">
        <v>72</v>
      </c>
      <c r="I74" s="66" t="s">
        <v>72</v>
      </c>
      <c r="J74" s="66" t="s">
        <v>72</v>
      </c>
      <c r="K74" s="66" t="s">
        <v>72</v>
      </c>
      <c r="L74" s="66" t="s">
        <v>77</v>
      </c>
      <c r="M74" s="66" t="s">
        <v>72</v>
      </c>
      <c r="N74" s="66" t="s">
        <v>72</v>
      </c>
      <c r="O74" s="66" t="s">
        <v>72</v>
      </c>
      <c r="P74" s="66" t="s">
        <v>72</v>
      </c>
      <c r="Q74" s="66" t="s">
        <v>78</v>
      </c>
      <c r="R74" s="66" t="s">
        <v>78</v>
      </c>
      <c r="S74" s="66" t="s">
        <v>78</v>
      </c>
      <c r="T74" s="66" t="s">
        <v>78</v>
      </c>
      <c r="U74" s="66" t="s">
        <v>78</v>
      </c>
      <c r="V74" s="66" t="s">
        <v>78</v>
      </c>
      <c r="W74" s="66" t="s">
        <v>78</v>
      </c>
      <c r="X74" s="66" t="s">
        <v>78</v>
      </c>
      <c r="Y74" s="66" t="s">
        <v>78</v>
      </c>
      <c r="Z74" s="66" t="s">
        <v>78</v>
      </c>
      <c r="AA74" s="65" t="s">
        <v>78</v>
      </c>
      <c r="AB74" s="65" t="s">
        <v>78</v>
      </c>
      <c r="AC74" s="65" t="s">
        <v>78</v>
      </c>
      <c r="AD74" s="65" t="s">
        <v>78</v>
      </c>
      <c r="AE74" s="65"/>
      <c r="AF74" s="67"/>
      <c r="AG74" s="18">
        <f>COUNTIF(B74:AF74,"■")</f>
        <v>4</v>
      </c>
      <c r="AH74" s="19">
        <f>COUNTIF(B74:AF74,"○")+COUNTIF(B74:AF74,"■")</f>
        <v>12</v>
      </c>
      <c r="AI74" s="20">
        <f>COUNTIFS($B$47:$AF$47,"土",B74:AF74,"○")+COUNTIFS($B$47:$AF$47,"日",B74:AF74,"○")+COUNTIFS($B$47:$AF$47,"土",B74:AF74,"■")+COUNTIFS($B$47:$AF$47,"日",B74:AF74,"■")</f>
        <v>4</v>
      </c>
      <c r="AJ74" s="21" t="str">
        <f>IF(AI74&lt;=AG74,"○","×")</f>
        <v>○</v>
      </c>
    </row>
    <row r="75" spans="1:36" ht="81" customHeight="1" thickBot="1">
      <c r="A75" s="22" t="s">
        <v>45</v>
      </c>
      <c r="B75" s="48"/>
      <c r="C75" s="49"/>
      <c r="D75" s="49"/>
      <c r="E75" s="49"/>
      <c r="F75" s="49" t="s">
        <v>92</v>
      </c>
      <c r="G75" s="49" t="s">
        <v>93</v>
      </c>
      <c r="H75" s="49"/>
      <c r="I75" s="49"/>
      <c r="J75" s="49"/>
      <c r="K75" s="49"/>
      <c r="L75" s="49"/>
      <c r="M75" s="49"/>
      <c r="N75" s="49"/>
      <c r="O75" s="49"/>
      <c r="P75" s="49" t="s">
        <v>82</v>
      </c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 t="s">
        <v>113</v>
      </c>
      <c r="AE75" s="49"/>
      <c r="AF75" s="49"/>
      <c r="AG75" s="23"/>
      <c r="AH75" s="24"/>
      <c r="AI75" s="24"/>
      <c r="AJ75" s="25"/>
    </row>
    <row r="76" spans="1:36" ht="7.8" customHeight="1" thickBot="1">
      <c r="A76" s="27"/>
      <c r="B76" s="27"/>
      <c r="C76" s="27"/>
      <c r="D76" s="27"/>
      <c r="E76" s="27"/>
      <c r="F76" s="27"/>
      <c r="G76" s="27"/>
      <c r="H76" s="31"/>
      <c r="I76" s="27"/>
      <c r="J76" s="27"/>
      <c r="K76" s="32"/>
      <c r="L76" s="27"/>
      <c r="M76" s="32"/>
      <c r="N76" s="27"/>
      <c r="O76" s="27"/>
      <c r="P76" s="27"/>
      <c r="Q76" s="27"/>
      <c r="R76" s="32"/>
      <c r="S76" s="27"/>
      <c r="T76" s="27"/>
      <c r="U76" s="27"/>
      <c r="V76" s="27"/>
      <c r="W76" s="32"/>
      <c r="X76" s="32"/>
      <c r="Y76" s="32"/>
      <c r="Z76" s="27"/>
      <c r="AA76" s="27"/>
      <c r="AB76" s="27"/>
      <c r="AC76" s="33"/>
      <c r="AD76" s="32"/>
      <c r="AE76" s="27"/>
      <c r="AF76" s="27"/>
      <c r="AG76" s="30"/>
      <c r="AH76" s="30"/>
      <c r="AI76" s="30"/>
      <c r="AJ76" s="30"/>
    </row>
    <row r="77" spans="1:36" s="26" customFormat="1" ht="21" customHeight="1" thickBo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8"/>
      <c r="L77" s="27"/>
      <c r="M77" s="28"/>
      <c r="N77" s="27"/>
      <c r="O77" s="27"/>
      <c r="P77" s="27"/>
      <c r="Q77" s="27"/>
      <c r="R77" s="28"/>
      <c r="S77" s="27"/>
      <c r="T77" s="27"/>
      <c r="U77" s="27"/>
      <c r="V77" s="76" t="s">
        <v>98</v>
      </c>
      <c r="W77" s="77" t="s">
        <v>99</v>
      </c>
      <c r="X77" s="28"/>
      <c r="Y77" s="27"/>
      <c r="Z77" s="29"/>
      <c r="AA77" s="28"/>
      <c r="AB77" s="27"/>
      <c r="AC77" s="27"/>
      <c r="AD77" s="30"/>
      <c r="AE77" s="30"/>
      <c r="AF77" s="30"/>
      <c r="AG77" s="30"/>
    </row>
    <row r="78" spans="1:36" s="26" customFormat="1" ht="21" customHeight="1" thickBot="1">
      <c r="A78" s="143" t="s">
        <v>70</v>
      </c>
      <c r="B78" s="146" t="s">
        <v>96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70" t="s">
        <v>78</v>
      </c>
      <c r="W78" s="71" t="s">
        <v>78</v>
      </c>
      <c r="Y78" s="27"/>
      <c r="AA78" s="28"/>
      <c r="AB78" s="27"/>
      <c r="AC78" s="27"/>
      <c r="AD78" s="30"/>
      <c r="AE78" s="30"/>
      <c r="AG78" s="30"/>
    </row>
    <row r="79" spans="1:36" s="26" customFormat="1" ht="21" customHeight="1" thickBot="1">
      <c r="A79" s="144"/>
      <c r="B79" s="147" t="s">
        <v>97</v>
      </c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70" t="s">
        <v>72</v>
      </c>
      <c r="W79" s="71" t="s">
        <v>72</v>
      </c>
      <c r="Y79" s="27"/>
      <c r="Z79" s="29"/>
      <c r="AA79" s="30"/>
      <c r="AB79" s="27"/>
      <c r="AC79" s="27"/>
      <c r="AD79" s="30"/>
      <c r="AE79" s="30"/>
      <c r="AF79" s="30"/>
      <c r="AG79" s="30"/>
    </row>
    <row r="80" spans="1:36" s="26" customFormat="1" ht="21" customHeight="1" thickBot="1">
      <c r="A80" s="145"/>
      <c r="B80" s="148" t="s">
        <v>95</v>
      </c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72" t="str">
        <f>IF(V78="○","○",IF(V79="○","○","×"))</f>
        <v>○</v>
      </c>
      <c r="W80" s="11" t="str">
        <f>IF(W78="○","○",IF(W79="○","○","×"))</f>
        <v>○</v>
      </c>
      <c r="Y80" s="27"/>
      <c r="Z80" s="27"/>
      <c r="AA80" s="27"/>
      <c r="AB80" s="27"/>
      <c r="AC80" s="29"/>
      <c r="AD80" s="30"/>
      <c r="AE80" s="27"/>
      <c r="AF80" s="27"/>
      <c r="AG80" s="30"/>
      <c r="AH80" s="30"/>
      <c r="AI80" s="30"/>
      <c r="AJ80" s="30"/>
    </row>
    <row r="81" spans="1:36" ht="18.600000000000001" hidden="1" thickBot="1"/>
    <row r="82" spans="1:36" ht="19.95" hidden="1" customHeight="1">
      <c r="A82" s="13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149" t="s">
        <v>71</v>
      </c>
      <c r="AH82" s="138"/>
      <c r="AI82" s="138"/>
      <c r="AJ82" s="139"/>
    </row>
    <row r="83" spans="1:36" ht="19.95" hidden="1" customHeight="1" thickBot="1">
      <c r="A83" s="136"/>
      <c r="B83" s="56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140"/>
      <c r="AH83" s="141"/>
      <c r="AI83" s="141"/>
      <c r="AJ83" s="142"/>
    </row>
    <row r="84" spans="1:36" ht="86.25" hidden="1" customHeight="1" thickBot="1">
      <c r="A84" s="8" t="s">
        <v>41</v>
      </c>
      <c r="B84" s="53"/>
      <c r="C84" s="49"/>
      <c r="D84" s="49"/>
      <c r="E84" s="49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1"/>
      <c r="Z84" s="51"/>
      <c r="AA84" s="50"/>
      <c r="AB84" s="50"/>
      <c r="AC84" s="52"/>
      <c r="AD84" s="52"/>
      <c r="AE84" s="52"/>
      <c r="AF84" s="52"/>
      <c r="AG84" s="9" t="s">
        <v>42</v>
      </c>
      <c r="AH84" s="10" t="s">
        <v>43</v>
      </c>
      <c r="AI84" s="10" t="s">
        <v>16</v>
      </c>
      <c r="AJ84" s="11" t="s">
        <v>17</v>
      </c>
    </row>
    <row r="85" spans="1:36" ht="21" hidden="1" customHeight="1">
      <c r="A85" s="12" t="s">
        <v>9</v>
      </c>
      <c r="B85" s="59"/>
      <c r="C85" s="60"/>
      <c r="D85" s="60"/>
      <c r="E85" s="60"/>
      <c r="F85" s="60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2"/>
      <c r="Z85" s="62"/>
      <c r="AA85" s="62"/>
      <c r="AB85" s="62"/>
      <c r="AC85" s="62"/>
      <c r="AD85" s="60"/>
      <c r="AE85" s="60"/>
      <c r="AF85" s="63"/>
      <c r="AG85" s="13">
        <f>COUNTIF(B85:AF85,"■")</f>
        <v>0</v>
      </c>
      <c r="AH85" s="14">
        <f>COUNTIF(B85:AF85,"○")+COUNTIF(B85:AF85,"■")</f>
        <v>0</v>
      </c>
      <c r="AI85" s="15">
        <f>COUNTIFS($B$83:$AF$83,"土",B85:AF85,"○")+COUNTIFS($B$83:$AF$83,"日",B85:AF85,"○")+COUNTIFS($B$83:$AF$83,"土",B85:AF85,"■")+COUNTIFS($B$83:$AF$83,"日",B85:AF85,"■")</f>
        <v>0</v>
      </c>
      <c r="AJ85" s="16" t="str">
        <f>IF(AI85&lt;=AG85,"○","×")</f>
        <v>○</v>
      </c>
    </row>
    <row r="86" spans="1:36" ht="21" hidden="1" customHeight="1" thickBot="1">
      <c r="A86" s="17" t="s">
        <v>44</v>
      </c>
      <c r="B86" s="64"/>
      <c r="C86" s="65"/>
      <c r="D86" s="65"/>
      <c r="E86" s="65"/>
      <c r="F86" s="65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5"/>
      <c r="AB86" s="65"/>
      <c r="AC86" s="65"/>
      <c r="AD86" s="65"/>
      <c r="AE86" s="65"/>
      <c r="AF86" s="67"/>
      <c r="AG86" s="18">
        <f>COUNTIF(B86:AF86,"■")</f>
        <v>0</v>
      </c>
      <c r="AH86" s="19">
        <f>COUNTIF(B86:AF86,"○")+COUNTIF(B86:AF86,"■")</f>
        <v>0</v>
      </c>
      <c r="AI86" s="20">
        <f>COUNTIFS($B$83:$AF$83,"土",B86:AF86,"○")+COUNTIFS($B$83:$AF$83,"日",B86:AF86,"○")+COUNTIFS($B$83:$AF$83,"土",B86:AF86,"■")+COUNTIFS($B$83:$AF$83,"日",B86:AF86,"■")</f>
        <v>0</v>
      </c>
      <c r="AJ86" s="21" t="str">
        <f>IF(AI86&lt;=AG86,"○","×")</f>
        <v>○</v>
      </c>
    </row>
    <row r="87" spans="1:36" s="26" customFormat="1" ht="81" hidden="1" customHeight="1" thickBot="1">
      <c r="A87" s="22" t="s">
        <v>45</v>
      </c>
      <c r="B87" s="48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23"/>
      <c r="AH87" s="24"/>
      <c r="AI87" s="24"/>
      <c r="AJ87" s="25"/>
    </row>
    <row r="88" spans="1:36" s="26" customFormat="1" ht="7.95" hidden="1" customHeight="1" thickBo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8"/>
      <c r="L88" s="27"/>
      <c r="M88" s="28"/>
      <c r="N88" s="27"/>
      <c r="O88" s="27"/>
      <c r="P88" s="27"/>
      <c r="Q88" s="27"/>
      <c r="R88" s="28"/>
      <c r="S88" s="27"/>
      <c r="T88" s="27"/>
      <c r="U88" s="27"/>
      <c r="V88" s="27"/>
      <c r="W88" s="28"/>
      <c r="X88" s="28"/>
      <c r="Y88" s="28"/>
      <c r="Z88" s="27"/>
      <c r="AA88" s="27"/>
      <c r="AB88" s="27"/>
      <c r="AC88" s="29"/>
      <c r="AD88" s="28"/>
      <c r="AE88" s="27"/>
      <c r="AF88" s="27"/>
      <c r="AG88" s="30"/>
      <c r="AH88" s="30"/>
      <c r="AI88" s="30"/>
      <c r="AJ88" s="30"/>
    </row>
    <row r="89" spans="1:36" s="26" customFormat="1" ht="21" hidden="1" customHeight="1" thickBo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8"/>
      <c r="L89" s="27"/>
      <c r="M89" s="28"/>
      <c r="N89" s="27"/>
      <c r="O89" s="27"/>
      <c r="P89" s="27"/>
      <c r="Q89" s="27"/>
      <c r="R89" s="28"/>
      <c r="S89" s="27"/>
      <c r="T89" s="27"/>
      <c r="U89" s="27"/>
      <c r="V89" s="76" t="s">
        <v>98</v>
      </c>
      <c r="W89" s="77" t="s">
        <v>99</v>
      </c>
      <c r="X89" s="28"/>
      <c r="Y89" s="27"/>
      <c r="Z89" s="29"/>
      <c r="AA89" s="28"/>
      <c r="AB89" s="27"/>
      <c r="AC89" s="27"/>
      <c r="AD89" s="30"/>
      <c r="AE89" s="30"/>
      <c r="AF89" s="30"/>
      <c r="AG89" s="30"/>
    </row>
    <row r="90" spans="1:36" s="26" customFormat="1" ht="21" hidden="1" customHeight="1" thickBot="1">
      <c r="A90" s="143" t="s">
        <v>70</v>
      </c>
      <c r="B90" s="146" t="s">
        <v>96</v>
      </c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70"/>
      <c r="W90" s="71"/>
      <c r="Y90" s="27"/>
      <c r="AA90" s="28"/>
      <c r="AB90" s="27"/>
      <c r="AC90" s="27"/>
      <c r="AD90" s="30"/>
      <c r="AE90" s="30"/>
      <c r="AG90" s="30"/>
    </row>
    <row r="91" spans="1:36" s="26" customFormat="1" ht="21" hidden="1" customHeight="1" thickBot="1">
      <c r="A91" s="144"/>
      <c r="B91" s="147" t="s">
        <v>97</v>
      </c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70"/>
      <c r="W91" s="71"/>
      <c r="Y91" s="27"/>
      <c r="Z91" s="29"/>
      <c r="AA91" s="30"/>
      <c r="AB91" s="27"/>
      <c r="AC91" s="27"/>
      <c r="AD91" s="30"/>
      <c r="AE91" s="30"/>
      <c r="AF91" s="30"/>
      <c r="AG91" s="30"/>
    </row>
    <row r="92" spans="1:36" s="26" customFormat="1" ht="21" hidden="1" customHeight="1" thickBot="1">
      <c r="A92" s="145"/>
      <c r="B92" s="148" t="s">
        <v>95</v>
      </c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72" t="str">
        <f>IF(V90="○","○",IF(V91="○","○","×"))</f>
        <v>×</v>
      </c>
      <c r="W92" s="11" t="str">
        <f>IF(W90="○","○",IF(W91="○","○","×"))</f>
        <v>×</v>
      </c>
      <c r="Y92" s="27"/>
      <c r="Z92" s="27"/>
      <c r="AA92" s="27"/>
      <c r="AB92" s="27"/>
      <c r="AC92" s="29"/>
      <c r="AD92" s="30"/>
      <c r="AE92" s="27"/>
      <c r="AF92" s="27"/>
      <c r="AG92" s="30"/>
      <c r="AH92" s="30"/>
      <c r="AI92" s="30"/>
      <c r="AJ92" s="30"/>
    </row>
    <row r="93" spans="1:36" ht="18.600000000000001" hidden="1" thickBot="1"/>
    <row r="94" spans="1:36" ht="19.95" hidden="1" customHeight="1">
      <c r="A94" s="135"/>
      <c r="B94" s="68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69"/>
      <c r="AG94" s="137" t="s">
        <v>40</v>
      </c>
      <c r="AH94" s="138"/>
      <c r="AI94" s="138"/>
      <c r="AJ94" s="139"/>
    </row>
    <row r="95" spans="1:36" ht="19.95" hidden="1" customHeight="1" thickBot="1">
      <c r="A95" s="136"/>
      <c r="B95" s="56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140"/>
      <c r="AH95" s="141"/>
      <c r="AI95" s="141"/>
      <c r="AJ95" s="142"/>
    </row>
    <row r="96" spans="1:36" ht="86.25" hidden="1" customHeight="1" thickBot="1">
      <c r="A96" s="8" t="s">
        <v>41</v>
      </c>
      <c r="B96" s="53"/>
      <c r="C96" s="49"/>
      <c r="D96" s="49"/>
      <c r="E96" s="49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1"/>
      <c r="Z96" s="51"/>
      <c r="AA96" s="50"/>
      <c r="AB96" s="50"/>
      <c r="AC96" s="52"/>
      <c r="AD96" s="52"/>
      <c r="AE96" s="52"/>
      <c r="AF96" s="52"/>
      <c r="AG96" s="9" t="s">
        <v>42</v>
      </c>
      <c r="AH96" s="10" t="s">
        <v>43</v>
      </c>
      <c r="AI96" s="10" t="s">
        <v>16</v>
      </c>
      <c r="AJ96" s="11" t="s">
        <v>17</v>
      </c>
    </row>
    <row r="97" spans="1:36" ht="21" hidden="1" customHeight="1">
      <c r="A97" s="12" t="s">
        <v>9</v>
      </c>
      <c r="B97" s="59"/>
      <c r="C97" s="60"/>
      <c r="D97" s="60"/>
      <c r="E97" s="60"/>
      <c r="F97" s="60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2"/>
      <c r="Z97" s="62"/>
      <c r="AA97" s="62"/>
      <c r="AB97" s="62"/>
      <c r="AC97" s="62"/>
      <c r="AD97" s="60"/>
      <c r="AE97" s="60"/>
      <c r="AF97" s="63"/>
      <c r="AG97" s="13">
        <f>COUNTIF(B97:AF97,"■")</f>
        <v>0</v>
      </c>
      <c r="AH97" s="14">
        <f>COUNTIF(B97:AF97,"○")+COUNTIF(B97:AF97,"■")</f>
        <v>0</v>
      </c>
      <c r="AI97" s="15">
        <f>COUNTIFS($B$95:$AF$95,"土",B97:AF97,"○")+COUNTIFS($B$95:$AF$95,"日",B97:AF97,"○")+COUNTIFS($B$95:$AF$95,"土",B97:AF97,"■")+COUNTIFS($B$95:$AF$95,"日",B97:AF97,"■")</f>
        <v>0</v>
      </c>
      <c r="AJ97" s="16" t="str">
        <f>IF(AI97&lt;=AG97,"○","×")</f>
        <v>○</v>
      </c>
    </row>
    <row r="98" spans="1:36" ht="21" hidden="1" customHeight="1" thickBot="1">
      <c r="A98" s="17" t="s">
        <v>44</v>
      </c>
      <c r="B98" s="64"/>
      <c r="C98" s="65"/>
      <c r="D98" s="65"/>
      <c r="E98" s="65"/>
      <c r="F98" s="65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5"/>
      <c r="AB98" s="65"/>
      <c r="AC98" s="65"/>
      <c r="AD98" s="65"/>
      <c r="AE98" s="65"/>
      <c r="AF98" s="67"/>
      <c r="AG98" s="18">
        <f>COUNTIF(B98:AF98,"■")</f>
        <v>0</v>
      </c>
      <c r="AH98" s="19">
        <f>COUNTIF(B98:AF98,"○")+COUNTIF(B98:AF98,"■")</f>
        <v>0</v>
      </c>
      <c r="AI98" s="20">
        <f>COUNTIFS($B$95:$AF$95,"土",B98:AF98,"○")+COUNTIFS($B$95:$AF$95,"日",B98:AF98,"○")+COUNTIFS($B$95:$AF$95,"土",B98:AF98,"■")+COUNTIFS($B$95:$AF$95,"日",B98:AF98,"■")</f>
        <v>0</v>
      </c>
      <c r="AJ98" s="21" t="str">
        <f>IF(AI98&lt;=AG98,"○","×")</f>
        <v>○</v>
      </c>
    </row>
    <row r="99" spans="1:36" ht="81" hidden="1" customHeight="1" thickBot="1">
      <c r="A99" s="22" t="s">
        <v>45</v>
      </c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23"/>
      <c r="AH99" s="24"/>
      <c r="AI99" s="24"/>
      <c r="AJ99" s="25"/>
    </row>
    <row r="100" spans="1:36" ht="7.8" hidden="1" customHeight="1" thickBot="1">
      <c r="A100" s="27"/>
      <c r="B100" s="27"/>
      <c r="C100" s="27"/>
      <c r="D100" s="27"/>
      <c r="E100" s="27"/>
      <c r="F100" s="27"/>
      <c r="G100" s="27"/>
      <c r="H100" s="31"/>
      <c r="I100" s="27"/>
      <c r="J100" s="27"/>
      <c r="K100" s="32"/>
      <c r="L100" s="27"/>
      <c r="M100" s="32"/>
      <c r="N100" s="27"/>
      <c r="O100" s="27"/>
      <c r="P100" s="27"/>
      <c r="Q100" s="27"/>
      <c r="R100" s="32"/>
      <c r="S100" s="27"/>
      <c r="T100" s="27"/>
      <c r="U100" s="27"/>
      <c r="V100" s="27"/>
      <c r="W100" s="32"/>
      <c r="X100" s="32"/>
      <c r="Y100" s="32"/>
      <c r="Z100" s="27"/>
      <c r="AA100" s="27"/>
      <c r="AB100" s="27"/>
      <c r="AC100" s="33"/>
      <c r="AD100" s="32"/>
      <c r="AE100" s="27"/>
      <c r="AF100" s="27"/>
      <c r="AG100" s="30"/>
      <c r="AH100" s="30"/>
      <c r="AI100" s="30"/>
      <c r="AJ100" s="30"/>
    </row>
    <row r="101" spans="1:36" s="26" customFormat="1" ht="21" hidden="1" customHeight="1" thickBo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8"/>
      <c r="L101" s="27"/>
      <c r="M101" s="28"/>
      <c r="N101" s="27"/>
      <c r="O101" s="27"/>
      <c r="P101" s="27"/>
      <c r="Q101" s="27"/>
      <c r="R101" s="28"/>
      <c r="S101" s="27"/>
      <c r="T101" s="27"/>
      <c r="U101" s="27"/>
      <c r="V101" s="76" t="s">
        <v>98</v>
      </c>
      <c r="W101" s="77" t="s">
        <v>99</v>
      </c>
      <c r="X101" s="28"/>
      <c r="Y101" s="27"/>
      <c r="Z101" s="29"/>
      <c r="AA101" s="28"/>
      <c r="AB101" s="27"/>
      <c r="AC101" s="27"/>
      <c r="AD101" s="30"/>
      <c r="AE101" s="30"/>
      <c r="AF101" s="30"/>
      <c r="AG101" s="30"/>
    </row>
    <row r="102" spans="1:36" s="26" customFormat="1" ht="21" hidden="1" customHeight="1" thickBot="1">
      <c r="A102" s="143" t="s">
        <v>70</v>
      </c>
      <c r="B102" s="146" t="s">
        <v>96</v>
      </c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70"/>
      <c r="W102" s="71"/>
      <c r="Y102" s="27"/>
      <c r="AA102" s="28"/>
      <c r="AB102" s="27"/>
      <c r="AC102" s="27"/>
      <c r="AD102" s="30"/>
      <c r="AE102" s="30"/>
      <c r="AG102" s="30"/>
    </row>
    <row r="103" spans="1:36" s="26" customFormat="1" ht="21" hidden="1" customHeight="1" thickBot="1">
      <c r="A103" s="144"/>
      <c r="B103" s="147" t="s">
        <v>97</v>
      </c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70"/>
      <c r="W103" s="71"/>
      <c r="Y103" s="27"/>
      <c r="Z103" s="29"/>
      <c r="AA103" s="30"/>
      <c r="AB103" s="27"/>
      <c r="AC103" s="27"/>
      <c r="AD103" s="30"/>
      <c r="AE103" s="30"/>
      <c r="AF103" s="30"/>
      <c r="AG103" s="30"/>
    </row>
    <row r="104" spans="1:36" s="26" customFormat="1" ht="21" hidden="1" customHeight="1" thickBot="1">
      <c r="A104" s="145"/>
      <c r="B104" s="148" t="s">
        <v>95</v>
      </c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72" t="str">
        <f>IF(V102="○","○",IF(V103="○","○","×"))</f>
        <v>×</v>
      </c>
      <c r="W104" s="11" t="str">
        <f>IF(W102="○","○",IF(W103="○","○","×"))</f>
        <v>×</v>
      </c>
      <c r="Y104" s="27"/>
      <c r="Z104" s="27"/>
      <c r="AA104" s="27"/>
      <c r="AB104" s="27"/>
      <c r="AC104" s="29"/>
      <c r="AD104" s="30"/>
      <c r="AE104" s="27"/>
      <c r="AF104" s="27"/>
      <c r="AG104" s="30"/>
      <c r="AH104" s="30"/>
      <c r="AI104" s="30"/>
      <c r="AJ104" s="30"/>
    </row>
    <row r="105" spans="1:36" ht="18.600000000000001" hidden="1" thickBot="1"/>
    <row r="106" spans="1:36" ht="19.95" hidden="1" customHeight="1">
      <c r="A106" s="135"/>
      <c r="B106" s="68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69"/>
      <c r="AG106" s="137" t="s">
        <v>40</v>
      </c>
      <c r="AH106" s="138"/>
      <c r="AI106" s="138"/>
      <c r="AJ106" s="139"/>
    </row>
    <row r="107" spans="1:36" ht="19.95" hidden="1" customHeight="1" thickBot="1">
      <c r="A107" s="136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140"/>
      <c r="AH107" s="141"/>
      <c r="AI107" s="141"/>
      <c r="AJ107" s="142"/>
    </row>
    <row r="108" spans="1:36" ht="86.25" hidden="1" customHeight="1" thickBot="1">
      <c r="A108" s="8" t="s">
        <v>41</v>
      </c>
      <c r="B108" s="53"/>
      <c r="C108" s="49"/>
      <c r="D108" s="49"/>
      <c r="E108" s="49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1"/>
      <c r="Z108" s="51"/>
      <c r="AA108" s="50"/>
      <c r="AB108" s="50"/>
      <c r="AC108" s="52"/>
      <c r="AD108" s="52"/>
      <c r="AE108" s="52"/>
      <c r="AF108" s="52"/>
      <c r="AG108" s="9" t="s">
        <v>42</v>
      </c>
      <c r="AH108" s="10" t="s">
        <v>43</v>
      </c>
      <c r="AI108" s="10" t="s">
        <v>16</v>
      </c>
      <c r="AJ108" s="11" t="s">
        <v>17</v>
      </c>
    </row>
    <row r="109" spans="1:36" ht="21" hidden="1" customHeight="1">
      <c r="A109" s="12" t="s">
        <v>9</v>
      </c>
      <c r="B109" s="59"/>
      <c r="C109" s="60"/>
      <c r="D109" s="60"/>
      <c r="E109" s="60"/>
      <c r="F109" s="60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0"/>
      <c r="S109" s="60"/>
      <c r="T109" s="61"/>
      <c r="U109" s="61"/>
      <c r="V109" s="61"/>
      <c r="W109" s="61"/>
      <c r="X109" s="61"/>
      <c r="Y109" s="62"/>
      <c r="Z109" s="62"/>
      <c r="AA109" s="62"/>
      <c r="AB109" s="62"/>
      <c r="AC109" s="62"/>
      <c r="AD109" s="62"/>
      <c r="AE109" s="62"/>
      <c r="AF109" s="63"/>
      <c r="AG109" s="13">
        <f>COUNTIF(B109:AF109,"■")</f>
        <v>0</v>
      </c>
      <c r="AH109" s="14">
        <f>COUNTIF(B109:AF109,"○")+COUNTIF(B109:AF109,"■")</f>
        <v>0</v>
      </c>
      <c r="AI109" s="15">
        <f>COUNTIFS($B$107:$AF$107,"土",B109:AF109,"○")+COUNTIFS($B$107:$AF$107,"日",B109:AF109,"○")+COUNTIFS($B$107:$AF$107,"土",B109:AF109,"■")+COUNTIFS($B$107:$AF$107,"日",B109:AF109,"■")</f>
        <v>0</v>
      </c>
      <c r="AJ109" s="16" t="str">
        <f>IF(AI109&lt;=AG109,"○","×")</f>
        <v>○</v>
      </c>
    </row>
    <row r="110" spans="1:36" ht="21" hidden="1" customHeight="1" thickBot="1">
      <c r="A110" s="17" t="s">
        <v>44</v>
      </c>
      <c r="B110" s="64"/>
      <c r="C110" s="65"/>
      <c r="D110" s="65"/>
      <c r="E110" s="65"/>
      <c r="F110" s="65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5"/>
      <c r="S110" s="65"/>
      <c r="T110" s="66"/>
      <c r="U110" s="66"/>
      <c r="V110" s="66"/>
      <c r="W110" s="66"/>
      <c r="X110" s="66"/>
      <c r="Y110" s="66"/>
      <c r="Z110" s="66"/>
      <c r="AA110" s="65"/>
      <c r="AB110" s="65"/>
      <c r="AC110" s="65"/>
      <c r="AD110" s="65"/>
      <c r="AE110" s="65"/>
      <c r="AF110" s="67"/>
      <c r="AG110" s="18">
        <f>COUNTIF(B110:AF110,"■")</f>
        <v>0</v>
      </c>
      <c r="AH110" s="19">
        <f>COUNTIF(B110:AF110,"○")+COUNTIF(B110:AF110,"■")</f>
        <v>0</v>
      </c>
      <c r="AI110" s="20">
        <f>COUNTIFS($B$107:$AF$107,"土",B110:AF110,"○")+COUNTIFS($B$107:$AF$107,"日",B110:AF110,"○")+COUNTIFS($B$107:$AF$107,"土",B110:AF110,"■")+COUNTIFS($B$107:$AF$107,"日",B110:AF110,"■")</f>
        <v>0</v>
      </c>
      <c r="AJ110" s="21" t="str">
        <f>IF(AI110&lt;=AG110,"○","×")</f>
        <v>○</v>
      </c>
    </row>
    <row r="111" spans="1:36" ht="81" hidden="1" customHeight="1" thickBot="1">
      <c r="A111" s="22" t="s">
        <v>45</v>
      </c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75"/>
      <c r="U111" s="50"/>
      <c r="V111" s="50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23"/>
      <c r="AH111" s="24"/>
      <c r="AI111" s="24"/>
      <c r="AJ111" s="25"/>
    </row>
    <row r="112" spans="1:36" ht="7.8" hidden="1" customHeight="1" thickBot="1">
      <c r="A112" s="27"/>
      <c r="B112" s="27"/>
      <c r="C112" s="27"/>
      <c r="D112" s="27"/>
      <c r="E112" s="27"/>
      <c r="F112" s="27"/>
      <c r="G112" s="27"/>
      <c r="H112" s="31"/>
      <c r="I112" s="27"/>
      <c r="J112" s="27"/>
      <c r="K112" s="32"/>
      <c r="L112" s="27"/>
      <c r="M112" s="32"/>
      <c r="N112" s="27"/>
      <c r="O112" s="27"/>
      <c r="P112" s="27"/>
      <c r="Q112" s="27"/>
      <c r="R112" s="32"/>
      <c r="S112" s="27"/>
      <c r="T112" s="27"/>
      <c r="U112" s="27"/>
      <c r="V112" s="27"/>
      <c r="W112" s="32"/>
      <c r="X112" s="32"/>
      <c r="Y112" s="32"/>
      <c r="Z112" s="27"/>
      <c r="AA112" s="27"/>
      <c r="AB112" s="27"/>
      <c r="AC112" s="33"/>
      <c r="AD112" s="32"/>
      <c r="AE112" s="27"/>
      <c r="AF112" s="27"/>
      <c r="AG112" s="30"/>
      <c r="AH112" s="30"/>
      <c r="AI112" s="30"/>
      <c r="AJ112" s="30"/>
    </row>
    <row r="113" spans="1:36" s="26" customFormat="1" ht="21" hidden="1" customHeight="1" thickBo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8"/>
      <c r="L113" s="27"/>
      <c r="M113" s="28"/>
      <c r="N113" s="27"/>
      <c r="O113" s="27"/>
      <c r="P113" s="27"/>
      <c r="Q113" s="27"/>
      <c r="R113" s="28"/>
      <c r="S113" s="27"/>
      <c r="T113" s="27"/>
      <c r="U113" s="27"/>
      <c r="V113" s="76" t="s">
        <v>98</v>
      </c>
      <c r="W113" s="77" t="s">
        <v>99</v>
      </c>
      <c r="X113" s="28"/>
      <c r="Y113" s="27"/>
      <c r="Z113" s="29"/>
      <c r="AA113" s="28"/>
      <c r="AB113" s="27"/>
      <c r="AC113" s="27"/>
      <c r="AD113" s="30"/>
      <c r="AE113" s="30"/>
      <c r="AF113" s="30"/>
      <c r="AG113" s="30"/>
    </row>
    <row r="114" spans="1:36" s="26" customFormat="1" ht="21" hidden="1" customHeight="1" thickBot="1">
      <c r="A114" s="143" t="s">
        <v>70</v>
      </c>
      <c r="B114" s="146" t="s">
        <v>96</v>
      </c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70"/>
      <c r="W114" s="71"/>
      <c r="Y114" s="27"/>
      <c r="AA114" s="28"/>
      <c r="AB114" s="27"/>
      <c r="AC114" s="27"/>
      <c r="AD114" s="30"/>
      <c r="AE114" s="30"/>
      <c r="AG114" s="30"/>
    </row>
    <row r="115" spans="1:36" s="26" customFormat="1" ht="21" hidden="1" customHeight="1" thickBot="1">
      <c r="A115" s="144"/>
      <c r="B115" s="147" t="s">
        <v>97</v>
      </c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70"/>
      <c r="W115" s="71"/>
      <c r="Y115" s="27"/>
      <c r="Z115" s="29"/>
      <c r="AA115" s="30"/>
      <c r="AB115" s="27"/>
      <c r="AC115" s="27"/>
      <c r="AD115" s="30"/>
      <c r="AE115" s="30"/>
      <c r="AF115" s="30"/>
      <c r="AG115" s="30"/>
    </row>
    <row r="116" spans="1:36" s="26" customFormat="1" ht="21" hidden="1" customHeight="1" thickBot="1">
      <c r="A116" s="145"/>
      <c r="B116" s="148" t="s">
        <v>95</v>
      </c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72" t="str">
        <f>IF(V114="○","○",IF(V115="○","○","×"))</f>
        <v>×</v>
      </c>
      <c r="W116" s="11" t="str">
        <f>IF(W114="○","○",IF(W115="○","○","×"))</f>
        <v>×</v>
      </c>
      <c r="Y116" s="27"/>
      <c r="Z116" s="27"/>
      <c r="AA116" s="27"/>
      <c r="AB116" s="27"/>
      <c r="AC116" s="29"/>
      <c r="AD116" s="30"/>
      <c r="AE116" s="27"/>
      <c r="AF116" s="27"/>
      <c r="AG116" s="30"/>
      <c r="AH116" s="30"/>
      <c r="AI116" s="30"/>
      <c r="AJ116" s="30"/>
    </row>
    <row r="117" spans="1:36" ht="18.600000000000001" hidden="1" thickBot="1"/>
    <row r="118" spans="1:36" ht="19.95" hidden="1" customHeight="1">
      <c r="A118" s="135"/>
      <c r="B118" s="68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137" t="s">
        <v>40</v>
      </c>
      <c r="AH118" s="138"/>
      <c r="AI118" s="138"/>
      <c r="AJ118" s="139"/>
    </row>
    <row r="119" spans="1:36" ht="19.95" hidden="1" customHeight="1" thickBot="1">
      <c r="A119" s="136"/>
      <c r="B119" s="56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140"/>
      <c r="AH119" s="141"/>
      <c r="AI119" s="141"/>
      <c r="AJ119" s="142"/>
    </row>
    <row r="120" spans="1:36" ht="86.25" hidden="1" customHeight="1" thickBot="1">
      <c r="A120" s="8" t="s">
        <v>41</v>
      </c>
      <c r="B120" s="53"/>
      <c r="C120" s="49"/>
      <c r="D120" s="49"/>
      <c r="E120" s="49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1"/>
      <c r="Z120" s="51"/>
      <c r="AA120" s="50"/>
      <c r="AB120" s="50"/>
      <c r="AC120" s="52"/>
      <c r="AD120" s="52"/>
      <c r="AE120" s="52"/>
      <c r="AF120" s="52"/>
      <c r="AG120" s="9" t="s">
        <v>42</v>
      </c>
      <c r="AH120" s="10" t="s">
        <v>43</v>
      </c>
      <c r="AI120" s="10" t="s">
        <v>16</v>
      </c>
      <c r="AJ120" s="11" t="s">
        <v>17</v>
      </c>
    </row>
    <row r="121" spans="1:36" ht="21" hidden="1" customHeight="1">
      <c r="A121" s="12" t="s">
        <v>9</v>
      </c>
      <c r="B121" s="59"/>
      <c r="C121" s="60"/>
      <c r="D121" s="60"/>
      <c r="E121" s="60"/>
      <c r="F121" s="60"/>
      <c r="G121" s="60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2"/>
      <c r="Z121" s="62"/>
      <c r="AA121" s="62"/>
      <c r="AB121" s="62"/>
      <c r="AC121" s="62"/>
      <c r="AD121" s="60"/>
      <c r="AE121" s="60"/>
      <c r="AF121" s="63"/>
      <c r="AG121" s="13">
        <f>COUNTIF(B121:AF121,"■")</f>
        <v>0</v>
      </c>
      <c r="AH121" s="14">
        <f>COUNTIF(B121:AF121,"○")+COUNTIF(B121:AF121,"■")</f>
        <v>0</v>
      </c>
      <c r="AI121" s="15">
        <f>COUNTIFS($B$119:$AF$119,"土",B121:AF121,"○")+COUNTIFS($B$119:$AF$119,"日",B121:AF121,"○")+COUNTIFS($B$119:$AF$119,"土",B121:AF121,"■")+COUNTIFS($B$119:$AF$119,"日",B121:AF121,"■")</f>
        <v>0</v>
      </c>
      <c r="AJ121" s="16" t="str">
        <f>IF(AI121&lt;=AG121,"○","×")</f>
        <v>○</v>
      </c>
    </row>
    <row r="122" spans="1:36" ht="21" hidden="1" customHeight="1" thickBot="1">
      <c r="A122" s="17" t="s">
        <v>44</v>
      </c>
      <c r="B122" s="64"/>
      <c r="C122" s="65"/>
      <c r="D122" s="65"/>
      <c r="E122" s="65"/>
      <c r="F122" s="65"/>
      <c r="G122" s="65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5"/>
      <c r="AB122" s="65"/>
      <c r="AC122" s="65"/>
      <c r="AD122" s="65"/>
      <c r="AE122" s="65"/>
      <c r="AF122" s="67"/>
      <c r="AG122" s="18">
        <f>COUNTIF(B122:AF122,"■")</f>
        <v>0</v>
      </c>
      <c r="AH122" s="19">
        <f>COUNTIF(B122:AF122,"○")+COUNTIF(B122:AF122,"■")</f>
        <v>0</v>
      </c>
      <c r="AI122" s="20">
        <f>COUNTIFS($B$119:$AF$119,"土",B122:AF122,"○")+COUNTIFS($B$119:$AF$119,"日",B122:AF122,"○")+COUNTIFS($B$119:$AF$119,"土",B122:AF122,"■")+COUNTIFS($B$119:$AF$119,"日",B122:AF122,"■")</f>
        <v>0</v>
      </c>
      <c r="AJ122" s="21" t="str">
        <f>IF(AI122&lt;=AG122,"○","×")</f>
        <v>○</v>
      </c>
    </row>
    <row r="123" spans="1:36" ht="81" hidden="1" customHeight="1" thickBot="1">
      <c r="A123" s="22" t="s">
        <v>45</v>
      </c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23"/>
      <c r="AH123" s="24"/>
      <c r="AI123" s="24"/>
      <c r="AJ123" s="25"/>
    </row>
    <row r="124" spans="1:36" ht="7.8" hidden="1" customHeight="1" thickBot="1">
      <c r="A124" s="27"/>
      <c r="B124" s="27"/>
      <c r="C124" s="27"/>
      <c r="D124" s="27"/>
      <c r="E124" s="27"/>
      <c r="F124" s="27"/>
      <c r="G124" s="27"/>
      <c r="H124" s="31"/>
      <c r="I124" s="27"/>
      <c r="J124" s="27"/>
      <c r="K124" s="32"/>
      <c r="L124" s="27"/>
      <c r="M124" s="32"/>
      <c r="N124" s="27"/>
      <c r="O124" s="27"/>
      <c r="P124" s="27"/>
      <c r="Q124" s="27"/>
      <c r="R124" s="32"/>
      <c r="S124" s="27"/>
      <c r="T124" s="27"/>
      <c r="U124" s="27"/>
      <c r="V124" s="27"/>
      <c r="W124" s="32"/>
      <c r="X124" s="32"/>
      <c r="Y124" s="32"/>
      <c r="Z124" s="27"/>
      <c r="AA124" s="27"/>
      <c r="AB124" s="27"/>
      <c r="AC124" s="33"/>
      <c r="AD124" s="32"/>
      <c r="AE124" s="27"/>
      <c r="AF124" s="27"/>
      <c r="AG124" s="30"/>
      <c r="AH124" s="30"/>
      <c r="AI124" s="30"/>
      <c r="AJ124" s="30"/>
    </row>
    <row r="125" spans="1:36" s="26" customFormat="1" ht="21" hidden="1" customHeight="1" thickBo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8"/>
      <c r="L125" s="27"/>
      <c r="M125" s="28"/>
      <c r="N125" s="27"/>
      <c r="O125" s="27"/>
      <c r="P125" s="27"/>
      <c r="Q125" s="27"/>
      <c r="R125" s="28"/>
      <c r="S125" s="27"/>
      <c r="T125" s="27"/>
      <c r="U125" s="27"/>
      <c r="V125" s="76" t="s">
        <v>98</v>
      </c>
      <c r="W125" s="77" t="s">
        <v>99</v>
      </c>
      <c r="X125" s="28"/>
      <c r="Y125" s="27"/>
      <c r="Z125" s="29"/>
      <c r="AA125" s="28"/>
      <c r="AB125" s="27"/>
      <c r="AC125" s="27"/>
      <c r="AD125" s="30"/>
      <c r="AE125" s="30"/>
      <c r="AF125" s="30"/>
      <c r="AG125" s="30"/>
    </row>
    <row r="126" spans="1:36" s="26" customFormat="1" ht="21" hidden="1" customHeight="1" thickBot="1">
      <c r="A126" s="143" t="s">
        <v>70</v>
      </c>
      <c r="B126" s="146" t="s">
        <v>96</v>
      </c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70"/>
      <c r="W126" s="71"/>
      <c r="Y126" s="27"/>
      <c r="AA126" s="28"/>
      <c r="AB126" s="27"/>
      <c r="AC126" s="27"/>
      <c r="AD126" s="30"/>
      <c r="AE126" s="30"/>
      <c r="AG126" s="30"/>
    </row>
    <row r="127" spans="1:36" s="26" customFormat="1" ht="21" hidden="1" customHeight="1" thickBot="1">
      <c r="A127" s="144"/>
      <c r="B127" s="147" t="s">
        <v>97</v>
      </c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70"/>
      <c r="W127" s="71"/>
      <c r="Y127" s="27"/>
      <c r="Z127" s="29"/>
      <c r="AA127" s="30"/>
      <c r="AB127" s="27"/>
      <c r="AC127" s="27"/>
      <c r="AD127" s="30"/>
      <c r="AE127" s="30"/>
      <c r="AF127" s="30"/>
      <c r="AG127" s="30"/>
    </row>
    <row r="128" spans="1:36" s="26" customFormat="1" ht="21" hidden="1" customHeight="1" thickBot="1">
      <c r="A128" s="145"/>
      <c r="B128" s="148" t="s">
        <v>95</v>
      </c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72" t="str">
        <f>IF(V126="○","○",IF(V127="○","○","×"))</f>
        <v>×</v>
      </c>
      <c r="W128" s="11" t="str">
        <f>IF(W126="○","○",IF(W127="○","○","×"))</f>
        <v>×</v>
      </c>
      <c r="Y128" s="27"/>
      <c r="Z128" s="27"/>
      <c r="AA128" s="27"/>
      <c r="AB128" s="27"/>
      <c r="AC128" s="29"/>
      <c r="AD128" s="30"/>
      <c r="AE128" s="27"/>
      <c r="AF128" s="27"/>
      <c r="AG128" s="30"/>
      <c r="AH128" s="30"/>
      <c r="AI128" s="30"/>
      <c r="AJ128" s="30"/>
    </row>
    <row r="129" spans="1:36" ht="18.600000000000001" hidden="1" thickBot="1"/>
    <row r="130" spans="1:36" ht="19.95" hidden="1" customHeight="1">
      <c r="A130" s="135"/>
      <c r="B130" s="68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69"/>
      <c r="AG130" s="137" t="s">
        <v>40</v>
      </c>
      <c r="AH130" s="138"/>
      <c r="AI130" s="138"/>
      <c r="AJ130" s="139"/>
    </row>
    <row r="131" spans="1:36" ht="19.95" hidden="1" customHeight="1" thickBot="1">
      <c r="A131" s="136"/>
      <c r="B131" s="56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140"/>
      <c r="AH131" s="141"/>
      <c r="AI131" s="141"/>
      <c r="AJ131" s="142"/>
    </row>
    <row r="132" spans="1:36" ht="86.25" hidden="1" customHeight="1" thickBot="1">
      <c r="A132" s="8" t="s">
        <v>41</v>
      </c>
      <c r="B132" s="53"/>
      <c r="C132" s="49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1"/>
      <c r="Z132" s="51"/>
      <c r="AA132" s="50"/>
      <c r="AB132" s="50"/>
      <c r="AC132" s="52"/>
      <c r="AD132" s="50"/>
      <c r="AE132" s="50"/>
      <c r="AF132" s="73"/>
      <c r="AG132" s="9" t="s">
        <v>42</v>
      </c>
      <c r="AH132" s="10" t="s">
        <v>43</v>
      </c>
      <c r="AI132" s="10" t="s">
        <v>16</v>
      </c>
      <c r="AJ132" s="11" t="s">
        <v>17</v>
      </c>
    </row>
    <row r="133" spans="1:36" ht="21" hidden="1" customHeight="1">
      <c r="A133" s="12" t="s">
        <v>9</v>
      </c>
      <c r="B133" s="59"/>
      <c r="C133" s="60"/>
      <c r="D133" s="60"/>
      <c r="E133" s="60"/>
      <c r="F133" s="60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2"/>
      <c r="Z133" s="62"/>
      <c r="AA133" s="62"/>
      <c r="AB133" s="62"/>
      <c r="AC133" s="62"/>
      <c r="AD133" s="60"/>
      <c r="AE133" s="60"/>
      <c r="AF133" s="63"/>
      <c r="AG133" s="13">
        <f>COUNTIF(B133:AF133,"■")</f>
        <v>0</v>
      </c>
      <c r="AH133" s="14">
        <f>COUNTIF(B133:AF133,"○")+COUNTIF(B133:AF133,"■")</f>
        <v>0</v>
      </c>
      <c r="AI133" s="15">
        <f>COUNTIFS($B$131:$AF$131,"土",B133:AF133,"○")+COUNTIFS($B$131:$AF$131,"日",B133:AF133,"○")+COUNTIFS($B$131:$AF$131,"土",B133:AF133,"■")+COUNTIFS($B$131:$AF$131,"日",B133:AF133,"■")</f>
        <v>0</v>
      </c>
      <c r="AJ133" s="16" t="str">
        <f>IF(AI133&lt;=AG133,"○","×")</f>
        <v>○</v>
      </c>
    </row>
    <row r="134" spans="1:36" ht="21" hidden="1" customHeight="1" thickBot="1">
      <c r="A134" s="17" t="s">
        <v>44</v>
      </c>
      <c r="B134" s="64"/>
      <c r="C134" s="65"/>
      <c r="D134" s="65"/>
      <c r="E134" s="65"/>
      <c r="F134" s="65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5"/>
      <c r="AB134" s="65"/>
      <c r="AC134" s="65"/>
      <c r="AD134" s="65"/>
      <c r="AE134" s="65"/>
      <c r="AF134" s="67"/>
      <c r="AG134" s="18">
        <f>COUNTIF(B134:AF134,"■")</f>
        <v>0</v>
      </c>
      <c r="AH134" s="19">
        <f>COUNTIF(B134:AF134,"○")+COUNTIF(B134:AF134,"■")</f>
        <v>0</v>
      </c>
      <c r="AI134" s="20">
        <f>COUNTIFS($B$47:$AF$47,"土",B134:AF134,"○")+COUNTIFS($B$47:$AF$47,"日",B134:AF134,"○")+COUNTIFS($B$47:$AF$47,"土",B134:AF134,"■")+COUNTIFS($B$47:$AF$47,"日",B134:AF134,"■")</f>
        <v>0</v>
      </c>
      <c r="AJ134" s="21" t="str">
        <f>IF(AI134&lt;=AG134,"○","×")</f>
        <v>○</v>
      </c>
    </row>
    <row r="135" spans="1:36" ht="81" hidden="1" customHeight="1" thickBot="1">
      <c r="A135" s="22" t="s">
        <v>45</v>
      </c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54"/>
      <c r="AH135" s="24"/>
      <c r="AI135" s="24"/>
      <c r="AJ135" s="25"/>
    </row>
    <row r="136" spans="1:36" ht="7.8" hidden="1" customHeight="1" thickBot="1">
      <c r="A136" s="27"/>
      <c r="B136" s="27"/>
      <c r="C136" s="27"/>
      <c r="D136" s="27"/>
      <c r="E136" s="27"/>
      <c r="F136" s="27"/>
      <c r="G136" s="27"/>
      <c r="H136" s="31"/>
      <c r="I136" s="27"/>
      <c r="J136" s="27"/>
      <c r="K136" s="32"/>
      <c r="L136" s="27"/>
      <c r="M136" s="32"/>
      <c r="N136" s="27"/>
      <c r="O136" s="27"/>
      <c r="P136" s="27"/>
      <c r="Q136" s="27"/>
      <c r="R136" s="32"/>
      <c r="S136" s="27"/>
      <c r="T136" s="27"/>
      <c r="U136" s="27"/>
      <c r="V136" s="27"/>
      <c r="W136" s="32"/>
      <c r="X136" s="32"/>
      <c r="Y136" s="32"/>
      <c r="Z136" s="27"/>
      <c r="AA136" s="27"/>
      <c r="AB136" s="27"/>
      <c r="AC136" s="33"/>
      <c r="AD136" s="32"/>
      <c r="AE136" s="27"/>
      <c r="AF136" s="27"/>
      <c r="AG136" s="30"/>
      <c r="AH136" s="30"/>
      <c r="AI136" s="30"/>
      <c r="AJ136" s="30"/>
    </row>
    <row r="137" spans="1:36" s="26" customFormat="1" ht="21" hidden="1" customHeight="1" thickBo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8"/>
      <c r="L137" s="27"/>
      <c r="M137" s="28"/>
      <c r="N137" s="27"/>
      <c r="O137" s="27"/>
      <c r="P137" s="27"/>
      <c r="Q137" s="27"/>
      <c r="R137" s="28"/>
      <c r="S137" s="27"/>
      <c r="T137" s="27"/>
      <c r="U137" s="27"/>
      <c r="V137" s="76" t="s">
        <v>98</v>
      </c>
      <c r="W137" s="77" t="s">
        <v>99</v>
      </c>
      <c r="X137" s="28"/>
      <c r="Y137" s="27"/>
      <c r="Z137" s="29"/>
      <c r="AA137" s="28"/>
      <c r="AB137" s="27"/>
      <c r="AC137" s="27"/>
      <c r="AD137" s="30"/>
      <c r="AE137" s="30"/>
      <c r="AF137" s="30"/>
      <c r="AG137" s="30"/>
    </row>
    <row r="138" spans="1:36" s="26" customFormat="1" ht="21" hidden="1" customHeight="1" thickBot="1">
      <c r="A138" s="143" t="s">
        <v>70</v>
      </c>
      <c r="B138" s="146" t="s">
        <v>96</v>
      </c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70"/>
      <c r="W138" s="71"/>
      <c r="Y138" s="27"/>
      <c r="AA138" s="28"/>
      <c r="AB138" s="27"/>
      <c r="AC138" s="27"/>
      <c r="AD138" s="30"/>
      <c r="AE138" s="30"/>
      <c r="AG138" s="30"/>
    </row>
    <row r="139" spans="1:36" s="26" customFormat="1" ht="21" hidden="1" customHeight="1" thickBot="1">
      <c r="A139" s="144"/>
      <c r="B139" s="147" t="s">
        <v>97</v>
      </c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70"/>
      <c r="W139" s="71"/>
      <c r="Y139" s="27"/>
      <c r="Z139" s="29"/>
      <c r="AA139" s="30"/>
      <c r="AB139" s="27"/>
      <c r="AC139" s="27"/>
      <c r="AD139" s="30"/>
      <c r="AE139" s="30"/>
      <c r="AF139" s="30"/>
      <c r="AG139" s="30"/>
    </row>
    <row r="140" spans="1:36" s="26" customFormat="1" ht="21" hidden="1" customHeight="1" thickBot="1">
      <c r="A140" s="145"/>
      <c r="B140" s="148" t="s">
        <v>95</v>
      </c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72" t="str">
        <f>IF(V138="○","○",IF(V139="○","○","×"))</f>
        <v>×</v>
      </c>
      <c r="W140" s="11" t="str">
        <f>IF(W138="○","○",IF(W139="○","○","×"))</f>
        <v>×</v>
      </c>
      <c r="Y140" s="27"/>
      <c r="Z140" s="27"/>
      <c r="AA140" s="27"/>
      <c r="AB140" s="27"/>
      <c r="AC140" s="29"/>
      <c r="AD140" s="30"/>
      <c r="AE140" s="27"/>
      <c r="AF140" s="27"/>
      <c r="AG140" s="30"/>
      <c r="AH140" s="30"/>
      <c r="AI140" s="30"/>
      <c r="AJ140" s="30"/>
    </row>
    <row r="141" spans="1:36" ht="18.600000000000001" hidden="1" thickBot="1"/>
    <row r="142" spans="1:36" ht="19.95" hidden="1" customHeight="1">
      <c r="A142" s="135"/>
      <c r="B142" s="68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69"/>
      <c r="AG142" s="137" t="s">
        <v>40</v>
      </c>
      <c r="AH142" s="138"/>
      <c r="AI142" s="138"/>
      <c r="AJ142" s="139"/>
    </row>
    <row r="143" spans="1:36" ht="19.95" hidden="1" customHeight="1" thickBot="1">
      <c r="A143" s="136"/>
      <c r="B143" s="56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140"/>
      <c r="AH143" s="141"/>
      <c r="AI143" s="141"/>
      <c r="AJ143" s="142"/>
    </row>
    <row r="144" spans="1:36" ht="86.25" hidden="1" customHeight="1" thickBot="1">
      <c r="A144" s="8" t="s">
        <v>41</v>
      </c>
      <c r="B144" s="74"/>
      <c r="C144" s="50"/>
      <c r="D144" s="50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2"/>
      <c r="AF144" s="52"/>
      <c r="AG144" s="9" t="s">
        <v>42</v>
      </c>
      <c r="AH144" s="10" t="s">
        <v>43</v>
      </c>
      <c r="AI144" s="10" t="s">
        <v>16</v>
      </c>
      <c r="AJ144" s="11" t="s">
        <v>17</v>
      </c>
    </row>
    <row r="145" spans="1:36" ht="21" hidden="1" customHeight="1">
      <c r="A145" s="12" t="s">
        <v>9</v>
      </c>
      <c r="B145" s="59"/>
      <c r="C145" s="60"/>
      <c r="D145" s="60"/>
      <c r="E145" s="60"/>
      <c r="F145" s="60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2"/>
      <c r="Z145" s="62"/>
      <c r="AA145" s="62"/>
      <c r="AB145" s="62"/>
      <c r="AC145" s="62"/>
      <c r="AD145" s="60"/>
      <c r="AE145" s="60"/>
      <c r="AF145" s="63"/>
      <c r="AG145" s="13">
        <f>COUNTIF(B145:AF145,"■")</f>
        <v>0</v>
      </c>
      <c r="AH145" s="14">
        <f>COUNTIF(B145:AF145,"○")+COUNTIF(B145:AF145,"■")</f>
        <v>0</v>
      </c>
      <c r="AI145" s="15">
        <f>COUNTIFS($B$143:$AF$143,"土",B145:AF145,"○")+COUNTIFS($B$143:$AF$143,"日",B145:AF145,"○")+COUNTIFS($B$143:$AF$143,"土",B145:AF145,"■")+COUNTIFS($B$143:$AF$143,"日",B145:AF145,"■")</f>
        <v>0</v>
      </c>
      <c r="AJ145" s="16" t="str">
        <f>IF(AI145&lt;=AG145,"○","×")</f>
        <v>○</v>
      </c>
    </row>
    <row r="146" spans="1:36" ht="21" hidden="1" customHeight="1" thickBot="1">
      <c r="A146" s="17" t="s">
        <v>44</v>
      </c>
      <c r="B146" s="64"/>
      <c r="C146" s="65"/>
      <c r="D146" s="65"/>
      <c r="E146" s="65"/>
      <c r="F146" s="65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5"/>
      <c r="AB146" s="65"/>
      <c r="AC146" s="65"/>
      <c r="AD146" s="65"/>
      <c r="AE146" s="65"/>
      <c r="AF146" s="67"/>
      <c r="AG146" s="18">
        <f>COUNTIF(B146:AF146,"■")</f>
        <v>0</v>
      </c>
      <c r="AH146" s="19">
        <f>COUNTIF(B146:AF146,"○")+COUNTIF(B146:AF146,"■")</f>
        <v>0</v>
      </c>
      <c r="AI146" s="20">
        <f>COUNTIFS($B$143:$AF$143,"土",B146:AF146,"○")+COUNTIFS($B$143:$AF$143,"日",B146:AF146,"○")+COUNTIFS($B$143:$AF$143,"土",B146:AF146,"■")+COUNTIFS($B$143:$AF$143,"日",B146:AF146,"■")</f>
        <v>0</v>
      </c>
      <c r="AJ146" s="21" t="str">
        <f>IF(AI146&lt;=AG146,"○","×")</f>
        <v>○</v>
      </c>
    </row>
    <row r="147" spans="1:36" ht="81" hidden="1" customHeight="1" thickBot="1">
      <c r="A147" s="22" t="s">
        <v>45</v>
      </c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23"/>
      <c r="AH147" s="24"/>
      <c r="AI147" s="24"/>
      <c r="AJ147" s="25"/>
    </row>
    <row r="148" spans="1:36" ht="7.8" hidden="1" customHeight="1" thickBot="1">
      <c r="A148" s="27"/>
      <c r="B148" s="27"/>
      <c r="C148" s="27"/>
      <c r="D148" s="27"/>
      <c r="E148" s="27"/>
      <c r="F148" s="27"/>
      <c r="G148" s="27"/>
      <c r="H148" s="31"/>
      <c r="I148" s="27"/>
      <c r="J148" s="27"/>
      <c r="K148" s="32"/>
      <c r="L148" s="27"/>
      <c r="M148" s="32"/>
      <c r="N148" s="27"/>
      <c r="O148" s="27"/>
      <c r="P148" s="27"/>
      <c r="Q148" s="27"/>
      <c r="R148" s="32"/>
      <c r="S148" s="27"/>
      <c r="T148" s="27"/>
      <c r="U148" s="27"/>
      <c r="V148" s="27"/>
      <c r="W148" s="32"/>
      <c r="X148" s="32"/>
      <c r="Y148" s="32"/>
      <c r="Z148" s="27"/>
      <c r="AA148" s="27"/>
      <c r="AB148" s="27"/>
      <c r="AC148" s="33"/>
      <c r="AD148" s="32"/>
      <c r="AE148" s="27"/>
      <c r="AF148" s="27"/>
      <c r="AG148" s="30"/>
      <c r="AH148" s="30"/>
      <c r="AI148" s="30"/>
      <c r="AJ148" s="30"/>
    </row>
    <row r="149" spans="1:36" s="26" customFormat="1" ht="21" hidden="1" customHeight="1" thickBo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8"/>
      <c r="L149" s="27"/>
      <c r="M149" s="28"/>
      <c r="N149" s="27"/>
      <c r="O149" s="27"/>
      <c r="P149" s="27"/>
      <c r="Q149" s="27"/>
      <c r="R149" s="28"/>
      <c r="S149" s="27"/>
      <c r="T149" s="27"/>
      <c r="U149" s="27"/>
      <c r="V149" s="76" t="s">
        <v>98</v>
      </c>
      <c r="W149" s="77" t="s">
        <v>99</v>
      </c>
      <c r="X149" s="28"/>
      <c r="Y149" s="27"/>
      <c r="Z149" s="29"/>
      <c r="AA149" s="28"/>
      <c r="AB149" s="27"/>
      <c r="AC149" s="27"/>
      <c r="AD149" s="30"/>
      <c r="AE149" s="30"/>
      <c r="AF149" s="30"/>
      <c r="AG149" s="30"/>
    </row>
    <row r="150" spans="1:36" s="26" customFormat="1" ht="21" hidden="1" customHeight="1" thickBot="1">
      <c r="A150" s="143" t="s">
        <v>70</v>
      </c>
      <c r="B150" s="146" t="s">
        <v>96</v>
      </c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70"/>
      <c r="W150" s="71"/>
      <c r="Y150" s="27"/>
      <c r="AA150" s="28"/>
      <c r="AB150" s="27"/>
      <c r="AC150" s="27"/>
      <c r="AD150" s="30"/>
      <c r="AE150" s="30"/>
      <c r="AG150" s="30"/>
    </row>
    <row r="151" spans="1:36" s="26" customFormat="1" ht="21" hidden="1" customHeight="1" thickBot="1">
      <c r="A151" s="144"/>
      <c r="B151" s="147" t="s">
        <v>97</v>
      </c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70"/>
      <c r="W151" s="71"/>
      <c r="Y151" s="27"/>
      <c r="Z151" s="29"/>
      <c r="AA151" s="30"/>
      <c r="AB151" s="27"/>
      <c r="AC151" s="27"/>
      <c r="AD151" s="30"/>
      <c r="AE151" s="30"/>
      <c r="AF151" s="30"/>
      <c r="AG151" s="30"/>
    </row>
    <row r="152" spans="1:36" s="26" customFormat="1" ht="21" hidden="1" customHeight="1" thickBot="1">
      <c r="A152" s="145"/>
      <c r="B152" s="148" t="s">
        <v>95</v>
      </c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72" t="str">
        <f>IF(V150="○","○",IF(V151="○","○","×"))</f>
        <v>×</v>
      </c>
      <c r="W152" s="11" t="str">
        <f>IF(W150="○","○",IF(W151="○","○","×"))</f>
        <v>×</v>
      </c>
      <c r="Y152" s="27"/>
      <c r="Z152" s="27"/>
      <c r="AA152" s="27"/>
      <c r="AB152" s="27"/>
      <c r="AC152" s="29"/>
      <c r="AD152" s="30"/>
      <c r="AE152" s="27"/>
      <c r="AF152" s="27"/>
      <c r="AG152" s="30"/>
      <c r="AH152" s="30"/>
      <c r="AI152" s="30"/>
      <c r="AJ152" s="30"/>
    </row>
    <row r="153" spans="1:36" ht="18.600000000000001" hidden="1" thickBot="1"/>
    <row r="154" spans="1:36" ht="19.95" hidden="1" customHeight="1">
      <c r="A154" s="135"/>
      <c r="B154" s="68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69"/>
      <c r="AG154" s="137" t="s">
        <v>40</v>
      </c>
      <c r="AH154" s="138"/>
      <c r="AI154" s="138"/>
      <c r="AJ154" s="139"/>
    </row>
    <row r="155" spans="1:36" ht="19.95" hidden="1" customHeight="1" thickBot="1">
      <c r="A155" s="136"/>
      <c r="B155" s="56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140"/>
      <c r="AH155" s="141"/>
      <c r="AI155" s="141"/>
      <c r="AJ155" s="142"/>
    </row>
    <row r="156" spans="1:36" ht="86.25" hidden="1" customHeight="1" thickBot="1">
      <c r="A156" s="8" t="s">
        <v>41</v>
      </c>
      <c r="B156" s="74"/>
      <c r="C156" s="50"/>
      <c r="D156" s="50"/>
      <c r="E156" s="49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2"/>
      <c r="AF156" s="52"/>
      <c r="AG156" s="9" t="s">
        <v>42</v>
      </c>
      <c r="AH156" s="10" t="s">
        <v>43</v>
      </c>
      <c r="AI156" s="10" t="s">
        <v>16</v>
      </c>
      <c r="AJ156" s="11" t="s">
        <v>17</v>
      </c>
    </row>
    <row r="157" spans="1:36" ht="21" hidden="1" customHeight="1">
      <c r="A157" s="12" t="s">
        <v>9</v>
      </c>
      <c r="B157" s="59"/>
      <c r="C157" s="60"/>
      <c r="D157" s="60"/>
      <c r="E157" s="60"/>
      <c r="F157" s="60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2"/>
      <c r="Z157" s="62"/>
      <c r="AA157" s="62"/>
      <c r="AB157" s="62"/>
      <c r="AC157" s="62"/>
      <c r="AD157" s="60"/>
      <c r="AE157" s="60"/>
      <c r="AF157" s="63"/>
      <c r="AG157" s="13">
        <f>COUNTIF(B157:AF157,"■")</f>
        <v>0</v>
      </c>
      <c r="AH157" s="14">
        <f>COUNTIF(B157:AF157,"○")+COUNTIF(B157:AF157,"■")</f>
        <v>0</v>
      </c>
      <c r="AI157" s="15">
        <f>COUNTIFS($B$155:$AF$155,"土",B157:AF157,"○")+COUNTIFS($B$155:$AF$155,"日",B157:AF157,"○")+COUNTIFS($B$155:$AF$155,"土",B157:AF157,"■")+COUNTIFS($B$155:$AF$155,"日",B157:AF157,"■")</f>
        <v>0</v>
      </c>
      <c r="AJ157" s="16" t="str">
        <f>IF(AI157&lt;=AG157,"○","×")</f>
        <v>○</v>
      </c>
    </row>
    <row r="158" spans="1:36" ht="21" hidden="1" customHeight="1" thickBot="1">
      <c r="A158" s="17" t="s">
        <v>44</v>
      </c>
      <c r="B158" s="64"/>
      <c r="C158" s="65"/>
      <c r="D158" s="65"/>
      <c r="E158" s="65"/>
      <c r="F158" s="65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5"/>
      <c r="AB158" s="65"/>
      <c r="AC158" s="65"/>
      <c r="AD158" s="65"/>
      <c r="AE158" s="65"/>
      <c r="AF158" s="67"/>
      <c r="AG158" s="18">
        <f>COUNTIF(B158:AF158,"■")</f>
        <v>0</v>
      </c>
      <c r="AH158" s="19">
        <f>COUNTIF(B158:AF158,"○")+COUNTIF(B158:AF158,"■")</f>
        <v>0</v>
      </c>
      <c r="AI158" s="20">
        <f>COUNTIFS($B$155:$AF$155,"土",B158:AF158,"○")+COUNTIFS($B$155:$AF$155,"日",B158:AF158,"○")+COUNTIFS($B$155:$AF$155,"土",B158:AF158,"■")+COUNTIFS($B$155:$AF$155,"日",B158:AF158,"■")</f>
        <v>0</v>
      </c>
      <c r="AJ158" s="21" t="str">
        <f>IF(AI158&lt;=AG158,"○","×")</f>
        <v>○</v>
      </c>
    </row>
    <row r="159" spans="1:36" ht="81" hidden="1" customHeight="1" thickBot="1">
      <c r="A159" s="22" t="s">
        <v>45</v>
      </c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23"/>
      <c r="AH159" s="24"/>
      <c r="AI159" s="24"/>
      <c r="AJ159" s="25"/>
    </row>
    <row r="160" spans="1:36" ht="7.8" hidden="1" customHeight="1" thickBot="1">
      <c r="A160" s="27"/>
      <c r="B160" s="27"/>
      <c r="C160" s="27"/>
      <c r="D160" s="27"/>
      <c r="E160" s="27"/>
      <c r="F160" s="27"/>
      <c r="G160" s="27"/>
      <c r="H160" s="31"/>
      <c r="I160" s="27"/>
      <c r="J160" s="27"/>
      <c r="K160" s="32"/>
      <c r="L160" s="27"/>
      <c r="M160" s="32"/>
      <c r="N160" s="27"/>
      <c r="O160" s="27"/>
      <c r="P160" s="27"/>
      <c r="Q160" s="27"/>
      <c r="R160" s="32"/>
      <c r="S160" s="27"/>
      <c r="T160" s="27"/>
      <c r="U160" s="27"/>
      <c r="V160" s="27"/>
      <c r="W160" s="32"/>
      <c r="X160" s="32"/>
      <c r="Y160" s="32"/>
      <c r="Z160" s="27"/>
      <c r="AA160" s="27"/>
      <c r="AB160" s="27"/>
      <c r="AC160" s="33"/>
      <c r="AD160" s="32"/>
      <c r="AE160" s="27"/>
      <c r="AF160" s="27"/>
      <c r="AG160" s="30"/>
      <c r="AH160" s="30"/>
      <c r="AI160" s="30"/>
      <c r="AJ160" s="30"/>
    </row>
    <row r="161" spans="1:36" s="26" customFormat="1" ht="21" hidden="1" customHeight="1" thickBo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8"/>
      <c r="L161" s="27"/>
      <c r="M161" s="28"/>
      <c r="N161" s="27"/>
      <c r="O161" s="27"/>
      <c r="P161" s="27"/>
      <c r="Q161" s="27"/>
      <c r="R161" s="28"/>
      <c r="S161" s="27"/>
      <c r="T161" s="27"/>
      <c r="U161" s="27"/>
      <c r="V161" s="76" t="s">
        <v>9</v>
      </c>
      <c r="W161" s="77" t="s">
        <v>44</v>
      </c>
      <c r="X161" s="28"/>
      <c r="Y161" s="27"/>
      <c r="Z161" s="29"/>
      <c r="AA161" s="28"/>
      <c r="AB161" s="27"/>
      <c r="AC161" s="27"/>
      <c r="AD161" s="30"/>
      <c r="AE161" s="30"/>
      <c r="AF161" s="30"/>
      <c r="AG161" s="30"/>
    </row>
    <row r="162" spans="1:36" s="26" customFormat="1" ht="21" hidden="1" customHeight="1" thickBot="1">
      <c r="A162" s="143" t="s">
        <v>70</v>
      </c>
      <c r="B162" s="146" t="s">
        <v>96</v>
      </c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70"/>
      <c r="W162" s="71"/>
      <c r="Y162" s="27"/>
      <c r="AA162" s="28"/>
      <c r="AB162" s="27"/>
      <c r="AC162" s="27"/>
      <c r="AD162" s="30"/>
      <c r="AE162" s="30"/>
      <c r="AG162" s="30"/>
    </row>
    <row r="163" spans="1:36" s="26" customFormat="1" ht="21" hidden="1" customHeight="1" thickBot="1">
      <c r="A163" s="144"/>
      <c r="B163" s="147" t="s">
        <v>97</v>
      </c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70"/>
      <c r="W163" s="71"/>
      <c r="Y163" s="27"/>
      <c r="Z163" s="29"/>
      <c r="AA163" s="30"/>
      <c r="AB163" s="27"/>
      <c r="AC163" s="27"/>
      <c r="AD163" s="30"/>
      <c r="AE163" s="30"/>
      <c r="AF163" s="30"/>
      <c r="AG163" s="30"/>
    </row>
    <row r="164" spans="1:36" s="26" customFormat="1" ht="21" hidden="1" customHeight="1" thickBot="1">
      <c r="A164" s="145"/>
      <c r="B164" s="148" t="s">
        <v>95</v>
      </c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72" t="str">
        <f>IF(V162="○","○",IF(V163="○","○","×"))</f>
        <v>×</v>
      </c>
      <c r="W164" s="11" t="str">
        <f>IF(W162="○","○",IF(W163="○","○","×"))</f>
        <v>×</v>
      </c>
      <c r="Y164" s="27"/>
      <c r="Z164" s="27"/>
      <c r="AA164" s="27"/>
      <c r="AB164" s="27"/>
      <c r="AC164" s="29"/>
      <c r="AD164" s="30"/>
      <c r="AE164" s="27"/>
      <c r="AF164" s="27"/>
      <c r="AG164" s="30"/>
      <c r="AH164" s="30"/>
      <c r="AI164" s="30"/>
      <c r="AJ164" s="30"/>
    </row>
    <row r="165" spans="1:36" ht="18.600000000000001" hidden="1" thickBot="1"/>
    <row r="166" spans="1:36" ht="19.95" hidden="1" customHeight="1">
      <c r="A166" s="135"/>
      <c r="B166" s="68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69"/>
      <c r="AG166" s="137" t="s">
        <v>40</v>
      </c>
      <c r="AH166" s="138"/>
      <c r="AI166" s="138"/>
      <c r="AJ166" s="139"/>
    </row>
    <row r="167" spans="1:36" ht="19.95" hidden="1" customHeight="1" thickBot="1">
      <c r="A167" s="136"/>
      <c r="B167" s="56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140"/>
      <c r="AH167" s="141"/>
      <c r="AI167" s="141"/>
      <c r="AJ167" s="142"/>
    </row>
    <row r="168" spans="1:36" ht="86.25" hidden="1" customHeight="1" thickBot="1">
      <c r="A168" s="8" t="s">
        <v>41</v>
      </c>
      <c r="B168" s="74"/>
      <c r="C168" s="50"/>
      <c r="D168" s="50"/>
      <c r="E168" s="49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2"/>
      <c r="AF168" s="52"/>
      <c r="AG168" s="9" t="s">
        <v>42</v>
      </c>
      <c r="AH168" s="10" t="s">
        <v>43</v>
      </c>
      <c r="AI168" s="10" t="s">
        <v>16</v>
      </c>
      <c r="AJ168" s="11" t="s">
        <v>17</v>
      </c>
    </row>
    <row r="169" spans="1:36" ht="21" hidden="1" customHeight="1">
      <c r="A169" s="12" t="s">
        <v>9</v>
      </c>
      <c r="B169" s="59"/>
      <c r="C169" s="60"/>
      <c r="D169" s="60"/>
      <c r="E169" s="60"/>
      <c r="F169" s="60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2"/>
      <c r="Z169" s="62"/>
      <c r="AA169" s="62"/>
      <c r="AB169" s="62"/>
      <c r="AC169" s="62"/>
      <c r="AD169" s="60"/>
      <c r="AE169" s="60"/>
      <c r="AF169" s="63"/>
      <c r="AG169" s="13">
        <f>COUNTIF(B169:AF169,"■")</f>
        <v>0</v>
      </c>
      <c r="AH169" s="14">
        <f>COUNTIF(B169:AF169,"○")+COUNTIF(B169:AF169,"■")</f>
        <v>0</v>
      </c>
      <c r="AI169" s="15">
        <f>COUNTIFS($B$167:$AF$167,"土",B169:AF169,"○")+COUNTIFS($B$167:$AF$167,"日",B169:AF169,"○")+COUNTIFS($B$167:$AF$167,"土",B169:AF169,"■")+COUNTIFS($B$167:$AF$167,"日",B169:AF169,"■")</f>
        <v>0</v>
      </c>
      <c r="AJ169" s="16" t="str">
        <f>IF(AI169&lt;=AG169,"○","×")</f>
        <v>○</v>
      </c>
    </row>
    <row r="170" spans="1:36" ht="21" hidden="1" customHeight="1" thickBot="1">
      <c r="A170" s="17" t="s">
        <v>44</v>
      </c>
      <c r="B170" s="64"/>
      <c r="C170" s="65"/>
      <c r="D170" s="65"/>
      <c r="E170" s="65"/>
      <c r="F170" s="65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5"/>
      <c r="AB170" s="65"/>
      <c r="AC170" s="65"/>
      <c r="AD170" s="65"/>
      <c r="AE170" s="65"/>
      <c r="AF170" s="67"/>
      <c r="AG170" s="18">
        <f>COUNTIF(B170:AF170,"■")</f>
        <v>0</v>
      </c>
      <c r="AH170" s="19">
        <f>COUNTIF(B170:AF170,"○")+COUNTIF(B170:AF170,"■")</f>
        <v>0</v>
      </c>
      <c r="AI170" s="20">
        <f>COUNTIFS($B$167:$AF$167,"土",B170:AF170,"○")+COUNTIFS($B$167:$AF$167,"日",B170:AF170,"○")+COUNTIFS($B$167:$AF$167,"土",B170:AF170,"■")+COUNTIFS($B$167:$AF$167,"日",B170:AF170,"■")</f>
        <v>0</v>
      </c>
      <c r="AJ170" s="21" t="str">
        <f>IF(AI170&lt;=AG170,"○","×")</f>
        <v>○</v>
      </c>
    </row>
    <row r="171" spans="1:36" ht="81" hidden="1" customHeight="1" thickBot="1">
      <c r="A171" s="22" t="s">
        <v>45</v>
      </c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23"/>
      <c r="AH171" s="24"/>
      <c r="AI171" s="24"/>
      <c r="AJ171" s="25"/>
    </row>
    <row r="172" spans="1:36" ht="7.8" hidden="1" customHeight="1" thickBot="1">
      <c r="A172" s="27"/>
      <c r="B172" s="27"/>
      <c r="C172" s="27"/>
      <c r="D172" s="27"/>
      <c r="E172" s="27"/>
      <c r="F172" s="27"/>
      <c r="G172" s="27"/>
      <c r="H172" s="31"/>
      <c r="I172" s="27"/>
      <c r="J172" s="27"/>
      <c r="K172" s="32"/>
      <c r="L172" s="27"/>
      <c r="M172" s="32"/>
      <c r="N172" s="27"/>
      <c r="O172" s="27"/>
      <c r="P172" s="27"/>
      <c r="Q172" s="27"/>
      <c r="R172" s="32"/>
      <c r="S172" s="27"/>
      <c r="T172" s="27"/>
      <c r="U172" s="27"/>
      <c r="V172" s="27"/>
      <c r="W172" s="32"/>
      <c r="X172" s="32"/>
      <c r="Y172" s="32"/>
      <c r="Z172" s="27"/>
      <c r="AA172" s="27"/>
      <c r="AB172" s="27"/>
      <c r="AC172" s="33"/>
      <c r="AD172" s="32"/>
      <c r="AE172" s="27"/>
      <c r="AF172" s="27"/>
      <c r="AG172" s="30"/>
      <c r="AH172" s="30"/>
      <c r="AI172" s="30"/>
      <c r="AJ172" s="30"/>
    </row>
    <row r="173" spans="1:36" s="26" customFormat="1" ht="21" hidden="1" customHeight="1" thickBo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8"/>
      <c r="L173" s="27"/>
      <c r="M173" s="28"/>
      <c r="N173" s="27"/>
      <c r="O173" s="27"/>
      <c r="P173" s="27"/>
      <c r="Q173" s="27"/>
      <c r="R173" s="28"/>
      <c r="S173" s="27"/>
      <c r="T173" s="27"/>
      <c r="U173" s="27"/>
      <c r="V173" s="76" t="s">
        <v>9</v>
      </c>
      <c r="W173" s="77" t="s">
        <v>44</v>
      </c>
      <c r="X173" s="28"/>
      <c r="Y173" s="27"/>
      <c r="Z173" s="29"/>
      <c r="AA173" s="28"/>
      <c r="AB173" s="27"/>
      <c r="AC173" s="27"/>
      <c r="AD173" s="30"/>
      <c r="AE173" s="30"/>
      <c r="AF173" s="30"/>
      <c r="AG173" s="30"/>
    </row>
    <row r="174" spans="1:36" s="26" customFormat="1" ht="21" hidden="1" customHeight="1" thickBot="1">
      <c r="A174" s="143" t="s">
        <v>70</v>
      </c>
      <c r="B174" s="146" t="s">
        <v>96</v>
      </c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70"/>
      <c r="W174" s="71"/>
      <c r="Y174" s="27"/>
      <c r="AA174" s="28"/>
      <c r="AB174" s="27"/>
      <c r="AC174" s="27"/>
      <c r="AD174" s="30"/>
      <c r="AE174" s="30"/>
      <c r="AG174" s="30"/>
    </row>
    <row r="175" spans="1:36" s="26" customFormat="1" ht="21" hidden="1" customHeight="1" thickBot="1">
      <c r="A175" s="144"/>
      <c r="B175" s="147" t="s">
        <v>97</v>
      </c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70"/>
      <c r="W175" s="71"/>
      <c r="Y175" s="27"/>
      <c r="Z175" s="29"/>
      <c r="AA175" s="30"/>
      <c r="AB175" s="27"/>
      <c r="AC175" s="27"/>
      <c r="AD175" s="30"/>
      <c r="AE175" s="30"/>
      <c r="AF175" s="30"/>
      <c r="AG175" s="30"/>
    </row>
    <row r="176" spans="1:36" s="26" customFormat="1" ht="21" hidden="1" customHeight="1" thickBot="1">
      <c r="A176" s="145"/>
      <c r="B176" s="148" t="s">
        <v>95</v>
      </c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72" t="str">
        <f>IF(V174="○","○",IF(V175="○","○","×"))</f>
        <v>×</v>
      </c>
      <c r="W176" s="11" t="str">
        <f>IF(W174="○","○",IF(W175="○","○","×"))</f>
        <v>×</v>
      </c>
      <c r="Y176" s="27"/>
      <c r="Z176" s="27"/>
      <c r="AA176" s="27"/>
      <c r="AB176" s="27"/>
      <c r="AC176" s="29"/>
      <c r="AD176" s="30"/>
      <c r="AE176" s="27"/>
      <c r="AF176" s="27"/>
      <c r="AG176" s="30"/>
      <c r="AH176" s="30"/>
      <c r="AI176" s="30"/>
      <c r="AJ176" s="30"/>
    </row>
    <row r="177" spans="1:36" ht="18.600000000000001" hidden="1" thickBot="1"/>
    <row r="178" spans="1:36" ht="19.95" hidden="1" customHeight="1">
      <c r="A178" s="135"/>
      <c r="B178" s="68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69"/>
      <c r="AG178" s="137" t="s">
        <v>40</v>
      </c>
      <c r="AH178" s="138"/>
      <c r="AI178" s="138"/>
      <c r="AJ178" s="139"/>
    </row>
    <row r="179" spans="1:36" ht="19.95" hidden="1" customHeight="1" thickBot="1">
      <c r="A179" s="136"/>
      <c r="B179" s="56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140"/>
      <c r="AH179" s="141"/>
      <c r="AI179" s="141"/>
      <c r="AJ179" s="142"/>
    </row>
    <row r="180" spans="1:36" ht="86.25" hidden="1" customHeight="1" thickBot="1">
      <c r="A180" s="8" t="s">
        <v>41</v>
      </c>
      <c r="B180" s="74"/>
      <c r="C180" s="50"/>
      <c r="D180" s="50"/>
      <c r="E180" s="49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2"/>
      <c r="AF180" s="52"/>
      <c r="AG180" s="9" t="s">
        <v>42</v>
      </c>
      <c r="AH180" s="10" t="s">
        <v>43</v>
      </c>
      <c r="AI180" s="10" t="s">
        <v>16</v>
      </c>
      <c r="AJ180" s="11" t="s">
        <v>17</v>
      </c>
    </row>
    <row r="181" spans="1:36" ht="21" hidden="1" customHeight="1">
      <c r="A181" s="12" t="s">
        <v>9</v>
      </c>
      <c r="B181" s="59"/>
      <c r="C181" s="60"/>
      <c r="D181" s="60"/>
      <c r="E181" s="60"/>
      <c r="F181" s="60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2"/>
      <c r="Z181" s="62"/>
      <c r="AA181" s="62"/>
      <c r="AB181" s="62"/>
      <c r="AC181" s="62"/>
      <c r="AD181" s="60"/>
      <c r="AE181" s="60"/>
      <c r="AF181" s="63"/>
      <c r="AG181" s="13">
        <f>COUNTIF(B181:AF181,"■")</f>
        <v>0</v>
      </c>
      <c r="AH181" s="14">
        <f>COUNTIF(B181:AF181,"○")+COUNTIF(B181:AF181,"■")</f>
        <v>0</v>
      </c>
      <c r="AI181" s="15">
        <f>COUNTIFS($B$179:$AF$179,"土",B181:AF181,"○")+COUNTIFS($B$179:$AF$179,"日",B181:AF181,"○")+COUNTIFS($B$179:$AF$179,"土",B181:AF181,"■")+COUNTIFS($B$179:$AF$179,"日",B181:AF181,"■")</f>
        <v>0</v>
      </c>
      <c r="AJ181" s="16" t="str">
        <f>IF(AI181&lt;=AG181,"○","×")</f>
        <v>○</v>
      </c>
    </row>
    <row r="182" spans="1:36" ht="21" hidden="1" customHeight="1" thickBot="1">
      <c r="A182" s="17" t="s">
        <v>44</v>
      </c>
      <c r="B182" s="64"/>
      <c r="C182" s="65"/>
      <c r="D182" s="65"/>
      <c r="E182" s="65"/>
      <c r="F182" s="65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5"/>
      <c r="AB182" s="65"/>
      <c r="AC182" s="65"/>
      <c r="AD182" s="65"/>
      <c r="AE182" s="65"/>
      <c r="AF182" s="67"/>
      <c r="AG182" s="18">
        <f>COUNTIF(B182:AF182,"■")</f>
        <v>0</v>
      </c>
      <c r="AH182" s="19">
        <f>COUNTIF(B182:AF182,"○")+COUNTIF(B182:AF182,"■")</f>
        <v>0</v>
      </c>
      <c r="AI182" s="20">
        <f>COUNTIFS($B$179:$AF$179,"土",B182:AF182,"○")+COUNTIFS($B$179:$AF$179,"日",B182:AF182,"○")+COUNTIFS($B$179:$AF$179,"土",B182:AF182,"■")+COUNTIFS($B$179:$AF$179,"日",B182:AF182,"■")</f>
        <v>0</v>
      </c>
      <c r="AJ182" s="21" t="str">
        <f>IF(AI182&lt;=AG182,"○","×")</f>
        <v>○</v>
      </c>
    </row>
    <row r="183" spans="1:36" ht="81" hidden="1" customHeight="1" thickBot="1">
      <c r="A183" s="22" t="s">
        <v>45</v>
      </c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23"/>
      <c r="AH183" s="24"/>
      <c r="AI183" s="24"/>
      <c r="AJ183" s="25"/>
    </row>
    <row r="184" spans="1:36" ht="7.8" hidden="1" customHeight="1" thickBot="1">
      <c r="A184" s="27"/>
      <c r="B184" s="27"/>
      <c r="C184" s="27"/>
      <c r="D184" s="27"/>
      <c r="E184" s="27"/>
      <c r="F184" s="27"/>
      <c r="G184" s="27"/>
      <c r="H184" s="31"/>
      <c r="I184" s="27"/>
      <c r="J184" s="27"/>
      <c r="K184" s="32"/>
      <c r="L184" s="27"/>
      <c r="M184" s="32"/>
      <c r="N184" s="27"/>
      <c r="O184" s="27"/>
      <c r="P184" s="27"/>
      <c r="Q184" s="27"/>
      <c r="R184" s="32"/>
      <c r="S184" s="27"/>
      <c r="T184" s="27"/>
      <c r="U184" s="27"/>
      <c r="V184" s="27"/>
      <c r="W184" s="32"/>
      <c r="X184" s="32"/>
      <c r="Y184" s="32"/>
      <c r="Z184" s="27"/>
      <c r="AA184" s="27"/>
      <c r="AB184" s="27"/>
      <c r="AC184" s="33"/>
      <c r="AD184" s="32"/>
      <c r="AE184" s="27"/>
      <c r="AF184" s="27"/>
      <c r="AG184" s="30"/>
      <c r="AH184" s="30"/>
      <c r="AI184" s="30"/>
      <c r="AJ184" s="30"/>
    </row>
    <row r="185" spans="1:36" s="26" customFormat="1" ht="21" hidden="1" customHeight="1" thickBo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8"/>
      <c r="L185" s="27"/>
      <c r="M185" s="28"/>
      <c r="N185" s="27"/>
      <c r="O185" s="27"/>
      <c r="P185" s="27"/>
      <c r="Q185" s="27"/>
      <c r="R185" s="28"/>
      <c r="S185" s="27"/>
      <c r="T185" s="27"/>
      <c r="U185" s="27"/>
      <c r="V185" s="76" t="s">
        <v>9</v>
      </c>
      <c r="W185" s="77" t="s">
        <v>44</v>
      </c>
      <c r="X185" s="28"/>
      <c r="Y185" s="27"/>
      <c r="Z185" s="29"/>
      <c r="AA185" s="28"/>
      <c r="AB185" s="27"/>
      <c r="AC185" s="27"/>
      <c r="AD185" s="30"/>
      <c r="AE185" s="30"/>
      <c r="AF185" s="30"/>
      <c r="AG185" s="30"/>
    </row>
    <row r="186" spans="1:36" s="26" customFormat="1" ht="21" hidden="1" customHeight="1" thickBot="1">
      <c r="A186" s="143" t="s">
        <v>70</v>
      </c>
      <c r="B186" s="146" t="s">
        <v>96</v>
      </c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70"/>
      <c r="W186" s="71"/>
      <c r="Y186" s="27"/>
      <c r="AA186" s="28"/>
      <c r="AB186" s="27"/>
      <c r="AC186" s="27"/>
      <c r="AD186" s="30"/>
      <c r="AE186" s="30"/>
      <c r="AG186" s="30"/>
    </row>
    <row r="187" spans="1:36" s="26" customFormat="1" ht="21" hidden="1" customHeight="1" thickBot="1">
      <c r="A187" s="144"/>
      <c r="B187" s="147" t="s">
        <v>97</v>
      </c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70"/>
      <c r="W187" s="71"/>
      <c r="Y187" s="27"/>
      <c r="Z187" s="29"/>
      <c r="AA187" s="30"/>
      <c r="AB187" s="27"/>
      <c r="AC187" s="27"/>
      <c r="AD187" s="30"/>
      <c r="AE187" s="30"/>
      <c r="AF187" s="30"/>
      <c r="AG187" s="30"/>
    </row>
    <row r="188" spans="1:36" s="26" customFormat="1" ht="21" hidden="1" customHeight="1" thickBot="1">
      <c r="A188" s="145"/>
      <c r="B188" s="148" t="s">
        <v>95</v>
      </c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72" t="str">
        <f>IF(V186="○","○",IF(V187="○","○","×"))</f>
        <v>×</v>
      </c>
      <c r="W188" s="11" t="str">
        <f>IF(W186="○","○",IF(W187="○","○","×"))</f>
        <v>×</v>
      </c>
      <c r="Y188" s="27"/>
      <c r="Z188" s="27"/>
      <c r="AA188" s="27"/>
      <c r="AB188" s="27"/>
      <c r="AC188" s="29"/>
      <c r="AD188" s="30"/>
      <c r="AE188" s="27"/>
      <c r="AF188" s="27"/>
      <c r="AG188" s="30"/>
      <c r="AH188" s="30"/>
      <c r="AI188" s="30"/>
      <c r="AJ188" s="30"/>
    </row>
    <row r="189" spans="1:36" ht="18.600000000000001" hidden="1" thickBot="1"/>
    <row r="190" spans="1:36" ht="19.95" hidden="1" customHeight="1">
      <c r="A190" s="135"/>
      <c r="B190" s="68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69"/>
      <c r="AG190" s="137" t="s">
        <v>40</v>
      </c>
      <c r="AH190" s="138"/>
      <c r="AI190" s="138"/>
      <c r="AJ190" s="139"/>
    </row>
    <row r="191" spans="1:36" ht="19.95" hidden="1" customHeight="1" thickBot="1">
      <c r="A191" s="136"/>
      <c r="B191" s="56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140"/>
      <c r="AH191" s="141"/>
      <c r="AI191" s="141"/>
      <c r="AJ191" s="142"/>
    </row>
    <row r="192" spans="1:36" ht="86.25" hidden="1" customHeight="1" thickBot="1">
      <c r="A192" s="8" t="s">
        <v>41</v>
      </c>
      <c r="B192" s="74"/>
      <c r="C192" s="50"/>
      <c r="D192" s="50"/>
      <c r="E192" s="49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2"/>
      <c r="AF192" s="52"/>
      <c r="AG192" s="9" t="s">
        <v>42</v>
      </c>
      <c r="AH192" s="10" t="s">
        <v>43</v>
      </c>
      <c r="AI192" s="10" t="s">
        <v>16</v>
      </c>
      <c r="AJ192" s="11" t="s">
        <v>17</v>
      </c>
    </row>
    <row r="193" spans="1:36" ht="21" hidden="1" customHeight="1">
      <c r="A193" s="12" t="s">
        <v>9</v>
      </c>
      <c r="B193" s="59"/>
      <c r="C193" s="60"/>
      <c r="D193" s="60"/>
      <c r="E193" s="60"/>
      <c r="F193" s="60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2"/>
      <c r="Z193" s="62"/>
      <c r="AA193" s="62"/>
      <c r="AB193" s="62"/>
      <c r="AC193" s="62"/>
      <c r="AD193" s="60"/>
      <c r="AE193" s="60"/>
      <c r="AF193" s="63"/>
      <c r="AG193" s="13">
        <f>COUNTIF(B193:AF193,"■")</f>
        <v>0</v>
      </c>
      <c r="AH193" s="14">
        <f>COUNTIF(B193:AF193,"○")+COUNTIF(B193:AF193,"■")</f>
        <v>0</v>
      </c>
      <c r="AI193" s="15">
        <f>COUNTIFS($B$191:$AF$191,"土",B193:AF193,"○")+COUNTIFS($B$191:$AF$191,"日",B193:AF193,"○")+COUNTIFS($B$191:$AF$191,"土",B193:AF193,"■")+COUNTIFS($B$191:$AF$191,"日",B193:AF193,"■")</f>
        <v>0</v>
      </c>
      <c r="AJ193" s="16" t="str">
        <f>IF(AI193&lt;=AG193,"○","×")</f>
        <v>○</v>
      </c>
    </row>
    <row r="194" spans="1:36" ht="21" hidden="1" customHeight="1" thickBot="1">
      <c r="A194" s="17" t="s">
        <v>44</v>
      </c>
      <c r="B194" s="64"/>
      <c r="C194" s="65"/>
      <c r="D194" s="65"/>
      <c r="E194" s="65"/>
      <c r="F194" s="65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5"/>
      <c r="AB194" s="65"/>
      <c r="AC194" s="65"/>
      <c r="AD194" s="65"/>
      <c r="AE194" s="65"/>
      <c r="AF194" s="67"/>
      <c r="AG194" s="18">
        <f>COUNTIF(B194:AF194,"■")</f>
        <v>0</v>
      </c>
      <c r="AH194" s="19">
        <f>COUNTIF(B194:AF194,"○")+COUNTIF(B194:AF194,"■")</f>
        <v>0</v>
      </c>
      <c r="AI194" s="20">
        <f>COUNTIFS($B$191:$AF$191,"土",B194:AF194,"○")+COUNTIFS($B$191:$AF$191,"日",B194:AF194,"○")+COUNTIFS($B$191:$AF$191,"土",B194:AF194,"■")+COUNTIFS($B$191:$AF$191,"日",B194:AF194,"■")</f>
        <v>0</v>
      </c>
      <c r="AJ194" s="21" t="str">
        <f>IF(AI194&lt;=AG194,"○","×")</f>
        <v>○</v>
      </c>
    </row>
    <row r="195" spans="1:36" ht="81" hidden="1" customHeight="1" thickBot="1">
      <c r="A195" s="22" t="s">
        <v>45</v>
      </c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23"/>
      <c r="AH195" s="24"/>
      <c r="AI195" s="24"/>
      <c r="AJ195" s="25"/>
    </row>
    <row r="196" spans="1:36" ht="7.8" hidden="1" customHeight="1" thickBot="1">
      <c r="A196" s="27"/>
      <c r="B196" s="27"/>
      <c r="C196" s="27"/>
      <c r="D196" s="27"/>
      <c r="E196" s="27"/>
      <c r="F196" s="27"/>
      <c r="G196" s="27"/>
      <c r="H196" s="31"/>
      <c r="I196" s="27"/>
      <c r="J196" s="27"/>
      <c r="K196" s="32"/>
      <c r="L196" s="27"/>
      <c r="M196" s="32"/>
      <c r="N196" s="27"/>
      <c r="O196" s="27"/>
      <c r="P196" s="27"/>
      <c r="Q196" s="27"/>
      <c r="R196" s="32"/>
      <c r="S196" s="27"/>
      <c r="T196" s="27"/>
      <c r="U196" s="27"/>
      <c r="V196" s="27"/>
      <c r="W196" s="32"/>
      <c r="X196" s="32"/>
      <c r="Y196" s="32"/>
      <c r="Z196" s="27"/>
      <c r="AA196" s="27"/>
      <c r="AB196" s="27"/>
      <c r="AC196" s="33"/>
      <c r="AD196" s="32"/>
      <c r="AE196" s="27"/>
      <c r="AF196" s="27"/>
      <c r="AG196" s="30"/>
      <c r="AH196" s="30"/>
      <c r="AI196" s="30"/>
      <c r="AJ196" s="30"/>
    </row>
    <row r="197" spans="1:36" s="26" customFormat="1" ht="21" hidden="1" customHeight="1" thickBo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8"/>
      <c r="L197" s="27"/>
      <c r="M197" s="28"/>
      <c r="N197" s="27"/>
      <c r="O197" s="27"/>
      <c r="P197" s="27"/>
      <c r="Q197" s="27"/>
      <c r="R197" s="28"/>
      <c r="S197" s="27"/>
      <c r="T197" s="27"/>
      <c r="U197" s="27"/>
      <c r="V197" s="76" t="s">
        <v>9</v>
      </c>
      <c r="W197" s="77" t="s">
        <v>44</v>
      </c>
      <c r="X197" s="28"/>
      <c r="Y197" s="27"/>
      <c r="Z197" s="29"/>
      <c r="AA197" s="28"/>
      <c r="AB197" s="27"/>
      <c r="AC197" s="27"/>
      <c r="AD197" s="30"/>
      <c r="AE197" s="30"/>
      <c r="AF197" s="30"/>
      <c r="AG197" s="30"/>
    </row>
    <row r="198" spans="1:36" s="26" customFormat="1" ht="21" hidden="1" customHeight="1" thickBot="1">
      <c r="A198" s="143" t="s">
        <v>70</v>
      </c>
      <c r="B198" s="146" t="s">
        <v>96</v>
      </c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70"/>
      <c r="W198" s="71"/>
      <c r="Y198" s="27"/>
      <c r="AA198" s="28"/>
      <c r="AB198" s="27"/>
      <c r="AC198" s="27"/>
      <c r="AD198" s="30"/>
      <c r="AE198" s="30"/>
      <c r="AG198" s="30"/>
    </row>
    <row r="199" spans="1:36" s="26" customFormat="1" ht="21" hidden="1" customHeight="1" thickBot="1">
      <c r="A199" s="144"/>
      <c r="B199" s="147" t="s">
        <v>97</v>
      </c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70"/>
      <c r="W199" s="71"/>
      <c r="Y199" s="27"/>
      <c r="Z199" s="29"/>
      <c r="AA199" s="30"/>
      <c r="AB199" s="27"/>
      <c r="AC199" s="27"/>
      <c r="AD199" s="30"/>
      <c r="AE199" s="30"/>
      <c r="AF199" s="30"/>
      <c r="AG199" s="30"/>
    </row>
    <row r="200" spans="1:36" s="26" customFormat="1" ht="21" hidden="1" customHeight="1" thickBot="1">
      <c r="A200" s="145"/>
      <c r="B200" s="148" t="s">
        <v>95</v>
      </c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72" t="str">
        <f>IF(V198="○","○",IF(V199="○","○","×"))</f>
        <v>×</v>
      </c>
      <c r="W200" s="11" t="str">
        <f>IF(W198="○","○",IF(W199="○","○","×"))</f>
        <v>×</v>
      </c>
      <c r="Y200" s="27"/>
      <c r="Z200" s="27"/>
      <c r="AA200" s="27"/>
      <c r="AB200" s="27"/>
      <c r="AC200" s="29"/>
      <c r="AD200" s="30"/>
      <c r="AE200" s="27"/>
      <c r="AF200" s="27"/>
      <c r="AG200" s="30"/>
      <c r="AH200" s="30"/>
      <c r="AI200" s="30"/>
      <c r="AJ200" s="30"/>
    </row>
    <row r="201" spans="1:36" ht="18.600000000000001" hidden="1" thickBot="1"/>
    <row r="202" spans="1:36" ht="19.95" hidden="1" customHeight="1">
      <c r="A202" s="135"/>
      <c r="B202" s="68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69"/>
      <c r="AG202" s="137" t="s">
        <v>40</v>
      </c>
      <c r="AH202" s="138"/>
      <c r="AI202" s="138"/>
      <c r="AJ202" s="139"/>
    </row>
    <row r="203" spans="1:36" ht="19.95" hidden="1" customHeight="1" thickBot="1">
      <c r="A203" s="136"/>
      <c r="B203" s="56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140"/>
      <c r="AH203" s="141"/>
      <c r="AI203" s="141"/>
      <c r="AJ203" s="142"/>
    </row>
    <row r="204" spans="1:36" ht="86.25" hidden="1" customHeight="1" thickBot="1">
      <c r="A204" s="8" t="s">
        <v>41</v>
      </c>
      <c r="B204" s="74"/>
      <c r="C204" s="50"/>
      <c r="D204" s="50"/>
      <c r="E204" s="49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2"/>
      <c r="AF204" s="52"/>
      <c r="AG204" s="9" t="s">
        <v>42</v>
      </c>
      <c r="AH204" s="10" t="s">
        <v>43</v>
      </c>
      <c r="AI204" s="10" t="s">
        <v>16</v>
      </c>
      <c r="AJ204" s="11" t="s">
        <v>17</v>
      </c>
    </row>
    <row r="205" spans="1:36" ht="21" hidden="1" customHeight="1">
      <c r="A205" s="12" t="s">
        <v>9</v>
      </c>
      <c r="B205" s="59"/>
      <c r="C205" s="60"/>
      <c r="D205" s="60"/>
      <c r="E205" s="60"/>
      <c r="F205" s="60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2"/>
      <c r="Z205" s="62"/>
      <c r="AA205" s="62"/>
      <c r="AB205" s="62"/>
      <c r="AC205" s="62"/>
      <c r="AD205" s="60"/>
      <c r="AE205" s="60"/>
      <c r="AF205" s="63"/>
      <c r="AG205" s="13">
        <f>COUNTIF(B205:AF205,"■")</f>
        <v>0</v>
      </c>
      <c r="AH205" s="14">
        <f>COUNTIF(B205:AF205,"○")+COUNTIF(B205:AF205,"■")</f>
        <v>0</v>
      </c>
      <c r="AI205" s="15">
        <f>COUNTIFS($B$203:$AF$203,"土",B205:AF205,"○")+COUNTIFS($B$203:$AF$203,"日",B205:AF205,"○")+COUNTIFS($B$203:$AF$203,"土",B205:AF205,"■")+COUNTIFS($B$203:$AF$203,"日",B205:AF205,"■")</f>
        <v>0</v>
      </c>
      <c r="AJ205" s="16" t="str">
        <f>IF(AI205&lt;=AG205,"○","×")</f>
        <v>○</v>
      </c>
    </row>
    <row r="206" spans="1:36" ht="21" hidden="1" customHeight="1" thickBot="1">
      <c r="A206" s="17" t="s">
        <v>44</v>
      </c>
      <c r="B206" s="64"/>
      <c r="C206" s="65"/>
      <c r="D206" s="65"/>
      <c r="E206" s="65"/>
      <c r="F206" s="65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5"/>
      <c r="AB206" s="65"/>
      <c r="AC206" s="65"/>
      <c r="AD206" s="65"/>
      <c r="AE206" s="65"/>
      <c r="AF206" s="67"/>
      <c r="AG206" s="18">
        <f>COUNTIF(B206:AF206,"■")</f>
        <v>0</v>
      </c>
      <c r="AH206" s="19">
        <f>COUNTIF(B206:AF206,"○")+COUNTIF(B206:AF206,"■")</f>
        <v>0</v>
      </c>
      <c r="AI206" s="20">
        <f>COUNTIFS($B$203:$AF$203,"土",B206:AF206,"○")+COUNTIFS($B$203:$AF$203,"日",B206:AF206,"○")+COUNTIFS($B$203:$AF$203,"土",B206:AF206,"■")+COUNTIFS($B$203:$AF$203,"日",B206:AF206,"■")</f>
        <v>0</v>
      </c>
      <c r="AJ206" s="21" t="str">
        <f>IF(AI206&lt;=AG206,"○","×")</f>
        <v>○</v>
      </c>
    </row>
    <row r="207" spans="1:36" ht="81" hidden="1" customHeight="1" thickBot="1">
      <c r="A207" s="22" t="s">
        <v>45</v>
      </c>
      <c r="B207" s="48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23"/>
      <c r="AH207" s="24"/>
      <c r="AI207" s="24"/>
      <c r="AJ207" s="25"/>
    </row>
    <row r="208" spans="1:36" ht="7.8" hidden="1" customHeight="1" thickBot="1">
      <c r="A208" s="27"/>
      <c r="B208" s="27"/>
      <c r="C208" s="27"/>
      <c r="D208" s="27"/>
      <c r="E208" s="27"/>
      <c r="F208" s="27"/>
      <c r="G208" s="27"/>
      <c r="H208" s="31"/>
      <c r="I208" s="27"/>
      <c r="J208" s="27"/>
      <c r="K208" s="32"/>
      <c r="L208" s="27"/>
      <c r="M208" s="32"/>
      <c r="N208" s="27"/>
      <c r="O208" s="27"/>
      <c r="P208" s="27"/>
      <c r="Q208" s="27"/>
      <c r="R208" s="32"/>
      <c r="S208" s="27"/>
      <c r="T208" s="27"/>
      <c r="U208" s="27"/>
      <c r="V208" s="27"/>
      <c r="W208" s="32"/>
      <c r="X208" s="32"/>
      <c r="Y208" s="32"/>
      <c r="Z208" s="27"/>
      <c r="AA208" s="27"/>
      <c r="AB208" s="27"/>
      <c r="AC208" s="33"/>
      <c r="AD208" s="32"/>
      <c r="AE208" s="27"/>
      <c r="AF208" s="27"/>
      <c r="AG208" s="30"/>
      <c r="AH208" s="30"/>
      <c r="AI208" s="30"/>
      <c r="AJ208" s="30"/>
    </row>
    <row r="209" spans="1:36" s="26" customFormat="1" ht="21" hidden="1" customHeight="1" thickBo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8"/>
      <c r="L209" s="27"/>
      <c r="M209" s="28"/>
      <c r="N209" s="27"/>
      <c r="O209" s="27"/>
      <c r="P209" s="27"/>
      <c r="Q209" s="27"/>
      <c r="R209" s="28"/>
      <c r="S209" s="27"/>
      <c r="T209" s="27"/>
      <c r="U209" s="27"/>
      <c r="V209" s="76" t="s">
        <v>9</v>
      </c>
      <c r="W209" s="77" t="s">
        <v>44</v>
      </c>
      <c r="X209" s="28"/>
      <c r="Y209" s="27"/>
      <c r="Z209" s="29"/>
      <c r="AA209" s="28"/>
      <c r="AB209" s="27"/>
      <c r="AC209" s="27"/>
      <c r="AD209" s="30"/>
      <c r="AE209" s="30"/>
      <c r="AF209" s="30"/>
      <c r="AG209" s="30"/>
    </row>
    <row r="210" spans="1:36" s="26" customFormat="1" ht="21" hidden="1" customHeight="1" thickBot="1">
      <c r="A210" s="143" t="s">
        <v>70</v>
      </c>
      <c r="B210" s="146" t="s">
        <v>96</v>
      </c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70"/>
      <c r="W210" s="71"/>
      <c r="Y210" s="27"/>
      <c r="AA210" s="28"/>
      <c r="AB210" s="27"/>
      <c r="AC210" s="27"/>
      <c r="AD210" s="30"/>
      <c r="AE210" s="30"/>
      <c r="AG210" s="30"/>
    </row>
    <row r="211" spans="1:36" s="26" customFormat="1" ht="21" hidden="1" customHeight="1" thickBot="1">
      <c r="A211" s="144"/>
      <c r="B211" s="147" t="s">
        <v>97</v>
      </c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70"/>
      <c r="W211" s="71"/>
      <c r="Y211" s="27"/>
      <c r="Z211" s="29"/>
      <c r="AA211" s="30"/>
      <c r="AB211" s="27"/>
      <c r="AC211" s="27"/>
      <c r="AD211" s="30"/>
      <c r="AE211" s="30"/>
      <c r="AF211" s="30"/>
      <c r="AG211" s="30"/>
    </row>
    <row r="212" spans="1:36" s="26" customFormat="1" ht="21" hidden="1" customHeight="1" thickBot="1">
      <c r="A212" s="145"/>
      <c r="B212" s="148" t="s">
        <v>95</v>
      </c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72" t="str">
        <f>IF(V210="○","○",IF(V211="○","○","×"))</f>
        <v>×</v>
      </c>
      <c r="W212" s="11" t="str">
        <f>IF(W210="○","○",IF(W211="○","○","×"))</f>
        <v>×</v>
      </c>
      <c r="Y212" s="27"/>
      <c r="Z212" s="27"/>
      <c r="AA212" s="27"/>
      <c r="AB212" s="27"/>
      <c r="AC212" s="29"/>
      <c r="AD212" s="30"/>
      <c r="AE212" s="27"/>
      <c r="AF212" s="27"/>
      <c r="AG212" s="30"/>
      <c r="AH212" s="30"/>
      <c r="AI212" s="30"/>
      <c r="AJ212" s="30"/>
    </row>
    <row r="213" spans="1:36" ht="18.600000000000001" hidden="1" thickBot="1"/>
    <row r="214" spans="1:36" ht="19.95" hidden="1" customHeight="1">
      <c r="A214" s="135"/>
      <c r="B214" s="68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69"/>
      <c r="AG214" s="137" t="s">
        <v>40</v>
      </c>
      <c r="AH214" s="138"/>
      <c r="AI214" s="138"/>
      <c r="AJ214" s="139"/>
    </row>
    <row r="215" spans="1:36" ht="19.95" hidden="1" customHeight="1" thickBot="1">
      <c r="A215" s="136"/>
      <c r="B215" s="56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140"/>
      <c r="AH215" s="141"/>
      <c r="AI215" s="141"/>
      <c r="AJ215" s="142"/>
    </row>
    <row r="216" spans="1:36" ht="86.25" hidden="1" customHeight="1" thickBot="1">
      <c r="A216" s="8" t="s">
        <v>41</v>
      </c>
      <c r="B216" s="74"/>
      <c r="C216" s="50"/>
      <c r="D216" s="50"/>
      <c r="E216" s="49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2"/>
      <c r="AF216" s="52"/>
      <c r="AG216" s="9" t="s">
        <v>42</v>
      </c>
      <c r="AH216" s="10" t="s">
        <v>43</v>
      </c>
      <c r="AI216" s="10" t="s">
        <v>16</v>
      </c>
      <c r="AJ216" s="11" t="s">
        <v>17</v>
      </c>
    </row>
    <row r="217" spans="1:36" ht="21" hidden="1" customHeight="1">
      <c r="A217" s="12" t="s">
        <v>9</v>
      </c>
      <c r="B217" s="59"/>
      <c r="C217" s="60"/>
      <c r="D217" s="60"/>
      <c r="E217" s="60"/>
      <c r="F217" s="60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2"/>
      <c r="Z217" s="62"/>
      <c r="AA217" s="62"/>
      <c r="AB217" s="62"/>
      <c r="AC217" s="62"/>
      <c r="AD217" s="60"/>
      <c r="AE217" s="60"/>
      <c r="AF217" s="63"/>
      <c r="AG217" s="13">
        <f>COUNTIF(B217:AF217,"■")</f>
        <v>0</v>
      </c>
      <c r="AH217" s="14">
        <f>COUNTIF(B217:AF217,"○")+COUNTIF(B217:AF217,"■")</f>
        <v>0</v>
      </c>
      <c r="AI217" s="15">
        <f>COUNTIFS($B$215:$AF$215,"土",B217:AF217,"○")+COUNTIFS($B$215:$AF$215,"日",B217:AF217,"○")+COUNTIFS($B$215:$AF$215,"土",B217:AF217,"■")+COUNTIFS($B$215:$AF$215,"日",B217:AF217,"■")</f>
        <v>0</v>
      </c>
      <c r="AJ217" s="16" t="str">
        <f>IF(AI217&lt;=AG217,"○","×")</f>
        <v>○</v>
      </c>
    </row>
    <row r="218" spans="1:36" ht="21" hidden="1" customHeight="1" thickBot="1">
      <c r="A218" s="17" t="s">
        <v>44</v>
      </c>
      <c r="B218" s="64"/>
      <c r="C218" s="65"/>
      <c r="D218" s="65"/>
      <c r="E218" s="65"/>
      <c r="F218" s="65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5"/>
      <c r="AB218" s="65"/>
      <c r="AC218" s="65"/>
      <c r="AD218" s="65"/>
      <c r="AE218" s="65"/>
      <c r="AF218" s="67"/>
      <c r="AG218" s="18">
        <f>COUNTIF(B218:AF218,"■")</f>
        <v>0</v>
      </c>
      <c r="AH218" s="19">
        <f>COUNTIF(B218:AF218,"○")+COUNTIF(B218:AF218,"■")</f>
        <v>0</v>
      </c>
      <c r="AI218" s="20">
        <f>COUNTIFS($B$215:$AF$215,"土",B218:AF218,"○")+COUNTIFS($B$215:$AF$215,"日",B218:AF218,"○")+COUNTIFS($B$215:$AF$215,"土",B218:AF218,"■")+COUNTIFS($B$215:$AF$215,"日",B218:AF218,"■")</f>
        <v>0</v>
      </c>
      <c r="AJ218" s="21" t="str">
        <f>IF(AI218&lt;=AG218,"○","×")</f>
        <v>○</v>
      </c>
    </row>
    <row r="219" spans="1:36" ht="81" hidden="1" customHeight="1" thickBot="1">
      <c r="A219" s="22" t="s">
        <v>45</v>
      </c>
      <c r="B219" s="48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23"/>
      <c r="AH219" s="24"/>
      <c r="AI219" s="24"/>
      <c r="AJ219" s="25"/>
    </row>
    <row r="220" spans="1:36" ht="7.8" hidden="1" customHeight="1" thickBot="1">
      <c r="A220" s="27"/>
      <c r="B220" s="27"/>
      <c r="C220" s="27"/>
      <c r="D220" s="27"/>
      <c r="E220" s="27"/>
      <c r="F220" s="27"/>
      <c r="G220" s="27"/>
      <c r="H220" s="31"/>
      <c r="I220" s="27"/>
      <c r="J220" s="27"/>
      <c r="K220" s="32"/>
      <c r="L220" s="27"/>
      <c r="M220" s="32"/>
      <c r="N220" s="27"/>
      <c r="O220" s="27"/>
      <c r="P220" s="27"/>
      <c r="Q220" s="27"/>
      <c r="R220" s="32"/>
      <c r="S220" s="27"/>
      <c r="T220" s="27"/>
      <c r="U220" s="27"/>
      <c r="V220" s="27"/>
      <c r="W220" s="32"/>
      <c r="X220" s="32"/>
      <c r="Y220" s="32"/>
      <c r="Z220" s="27"/>
      <c r="AA220" s="27"/>
      <c r="AB220" s="27"/>
      <c r="AC220" s="33"/>
      <c r="AD220" s="32"/>
      <c r="AE220" s="27"/>
      <c r="AF220" s="27"/>
      <c r="AG220" s="30"/>
      <c r="AH220" s="30"/>
      <c r="AI220" s="30"/>
      <c r="AJ220" s="30"/>
    </row>
    <row r="221" spans="1:36" s="26" customFormat="1" ht="21" hidden="1" customHeight="1" thickBo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8"/>
      <c r="L221" s="27"/>
      <c r="M221" s="28"/>
      <c r="N221" s="27"/>
      <c r="O221" s="27"/>
      <c r="P221" s="27"/>
      <c r="Q221" s="27"/>
      <c r="R221" s="28"/>
      <c r="S221" s="27"/>
      <c r="T221" s="27"/>
      <c r="U221" s="27"/>
      <c r="V221" s="76" t="s">
        <v>9</v>
      </c>
      <c r="W221" s="77" t="s">
        <v>44</v>
      </c>
      <c r="X221" s="28"/>
      <c r="Y221" s="27"/>
      <c r="Z221" s="29"/>
      <c r="AA221" s="28"/>
      <c r="AB221" s="27"/>
      <c r="AC221" s="27"/>
      <c r="AD221" s="30"/>
      <c r="AE221" s="30"/>
      <c r="AF221" s="30"/>
      <c r="AG221" s="30"/>
    </row>
    <row r="222" spans="1:36" s="26" customFormat="1" ht="21" hidden="1" customHeight="1" thickBot="1">
      <c r="A222" s="143" t="s">
        <v>70</v>
      </c>
      <c r="B222" s="146" t="s">
        <v>96</v>
      </c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70"/>
      <c r="W222" s="71"/>
      <c r="Y222" s="27"/>
      <c r="AA222" s="28"/>
      <c r="AB222" s="27"/>
      <c r="AC222" s="27"/>
      <c r="AD222" s="30"/>
      <c r="AE222" s="30"/>
      <c r="AG222" s="30"/>
    </row>
    <row r="223" spans="1:36" s="26" customFormat="1" ht="21" hidden="1" customHeight="1" thickBot="1">
      <c r="A223" s="144"/>
      <c r="B223" s="147" t="s">
        <v>97</v>
      </c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70"/>
      <c r="W223" s="71"/>
      <c r="Y223" s="27"/>
      <c r="Z223" s="29"/>
      <c r="AA223" s="30"/>
      <c r="AB223" s="27"/>
      <c r="AC223" s="27"/>
      <c r="AD223" s="30"/>
      <c r="AE223" s="30"/>
      <c r="AF223" s="30"/>
      <c r="AG223" s="30"/>
    </row>
    <row r="224" spans="1:36" s="26" customFormat="1" ht="21" hidden="1" customHeight="1" thickBot="1">
      <c r="A224" s="145"/>
      <c r="B224" s="148" t="s">
        <v>95</v>
      </c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72" t="str">
        <f>IF(V222="○","○",IF(V223="○","○","×"))</f>
        <v>×</v>
      </c>
      <c r="W224" s="11" t="str">
        <f>IF(W222="○","○",IF(W223="○","○","×"))</f>
        <v>×</v>
      </c>
      <c r="Y224" s="27"/>
      <c r="Z224" s="27"/>
      <c r="AA224" s="27"/>
      <c r="AB224" s="27"/>
      <c r="AC224" s="29"/>
      <c r="AD224" s="30"/>
      <c r="AE224" s="27"/>
      <c r="AF224" s="27"/>
      <c r="AG224" s="30"/>
      <c r="AH224" s="30"/>
      <c r="AI224" s="30"/>
      <c r="AJ224" s="30"/>
    </row>
    <row r="225" spans="1:36" ht="18.600000000000001" hidden="1" thickBot="1"/>
    <row r="226" spans="1:36" ht="19.95" hidden="1" customHeight="1">
      <c r="A226" s="135"/>
      <c r="B226" s="68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69"/>
      <c r="AG226" s="137" t="s">
        <v>40</v>
      </c>
      <c r="AH226" s="138"/>
      <c r="AI226" s="138"/>
      <c r="AJ226" s="139"/>
    </row>
    <row r="227" spans="1:36" ht="19.95" hidden="1" customHeight="1" thickBot="1">
      <c r="A227" s="136"/>
      <c r="B227" s="56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140"/>
      <c r="AH227" s="141"/>
      <c r="AI227" s="141"/>
      <c r="AJ227" s="142"/>
    </row>
    <row r="228" spans="1:36" ht="86.25" hidden="1" customHeight="1" thickBot="1">
      <c r="A228" s="8" t="s">
        <v>41</v>
      </c>
      <c r="B228" s="74"/>
      <c r="C228" s="50"/>
      <c r="D228" s="50"/>
      <c r="E228" s="49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2"/>
      <c r="AF228" s="52"/>
      <c r="AG228" s="9" t="s">
        <v>42</v>
      </c>
      <c r="AH228" s="10" t="s">
        <v>43</v>
      </c>
      <c r="AI228" s="10" t="s">
        <v>16</v>
      </c>
      <c r="AJ228" s="11" t="s">
        <v>17</v>
      </c>
    </row>
    <row r="229" spans="1:36" ht="21" hidden="1" customHeight="1">
      <c r="A229" s="12" t="s">
        <v>9</v>
      </c>
      <c r="B229" s="59"/>
      <c r="C229" s="60"/>
      <c r="D229" s="60"/>
      <c r="E229" s="60"/>
      <c r="F229" s="60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2"/>
      <c r="Z229" s="62"/>
      <c r="AA229" s="62"/>
      <c r="AB229" s="62"/>
      <c r="AC229" s="62"/>
      <c r="AD229" s="60"/>
      <c r="AE229" s="60"/>
      <c r="AF229" s="63"/>
      <c r="AG229" s="13">
        <f>COUNTIF(B229:AF229,"■")</f>
        <v>0</v>
      </c>
      <c r="AH229" s="14">
        <f>COUNTIF(B229:AF229,"○")+COUNTIF(B229:AF229,"■")</f>
        <v>0</v>
      </c>
      <c r="AI229" s="15">
        <f>COUNTIFS($B$227:$AF$227,"土",B229:AF229,"○")+COUNTIFS($B$227:$AF$227,"日",B229:AF229,"○")+COUNTIFS($B$227:$AF$227,"土",B229:AF229,"■")+COUNTIFS($B$227:$AF$227,"日",B229:AF229,"■")</f>
        <v>0</v>
      </c>
      <c r="AJ229" s="16" t="str">
        <f>IF(AI229&lt;=AG229,"○","×")</f>
        <v>○</v>
      </c>
    </row>
    <row r="230" spans="1:36" ht="21" hidden="1" customHeight="1" thickBot="1">
      <c r="A230" s="17" t="s">
        <v>44</v>
      </c>
      <c r="B230" s="64"/>
      <c r="C230" s="65"/>
      <c r="D230" s="65"/>
      <c r="E230" s="65"/>
      <c r="F230" s="65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5"/>
      <c r="AB230" s="65"/>
      <c r="AC230" s="65"/>
      <c r="AD230" s="65"/>
      <c r="AE230" s="65"/>
      <c r="AF230" s="67"/>
      <c r="AG230" s="18">
        <f>COUNTIF(B230:AF230,"■")</f>
        <v>0</v>
      </c>
      <c r="AH230" s="19">
        <f>COUNTIF(B230:AF230,"○")+COUNTIF(B230:AF230,"■")</f>
        <v>0</v>
      </c>
      <c r="AI230" s="20">
        <f>COUNTIFS($B$227:$AF$227,"土",B230:AF230,"○")+COUNTIFS($B$227:$AF$227,"日",B230:AF230,"○")+COUNTIFS($B$227:$AF$227,"土",B230:AF230,"■")+COUNTIFS($B$227:$AF$227,"日",B230:AF230,"■")</f>
        <v>0</v>
      </c>
      <c r="AJ230" s="21" t="str">
        <f>IF(AI230&lt;=AG230,"○","×")</f>
        <v>○</v>
      </c>
    </row>
    <row r="231" spans="1:36" ht="81" hidden="1" customHeight="1" thickBot="1">
      <c r="A231" s="22" t="s">
        <v>45</v>
      </c>
      <c r="B231" s="48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23"/>
      <c r="AH231" s="24"/>
      <c r="AI231" s="24"/>
      <c r="AJ231" s="25"/>
    </row>
    <row r="232" spans="1:36" ht="7.8" hidden="1" customHeight="1" thickBot="1">
      <c r="A232" s="27"/>
      <c r="B232" s="27"/>
      <c r="C232" s="27"/>
      <c r="D232" s="27"/>
      <c r="E232" s="27"/>
      <c r="F232" s="27"/>
      <c r="G232" s="27"/>
      <c r="H232" s="31"/>
      <c r="I232" s="27"/>
      <c r="J232" s="27"/>
      <c r="K232" s="32"/>
      <c r="L232" s="27"/>
      <c r="M232" s="32"/>
      <c r="N232" s="27"/>
      <c r="O232" s="27"/>
      <c r="P232" s="27"/>
      <c r="Q232" s="27"/>
      <c r="R232" s="32"/>
      <c r="S232" s="27"/>
      <c r="T232" s="27"/>
      <c r="U232" s="27"/>
      <c r="V232" s="27"/>
      <c r="W232" s="32"/>
      <c r="X232" s="32"/>
      <c r="Y232" s="32"/>
      <c r="Z232" s="27"/>
      <c r="AA232" s="27"/>
      <c r="AB232" s="27"/>
      <c r="AC232" s="33"/>
      <c r="AD232" s="32"/>
      <c r="AE232" s="27"/>
      <c r="AF232" s="27"/>
      <c r="AG232" s="30"/>
      <c r="AH232" s="30"/>
      <c r="AI232" s="30"/>
      <c r="AJ232" s="30"/>
    </row>
    <row r="233" spans="1:36" s="26" customFormat="1" ht="21" hidden="1" customHeight="1" thickBo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8"/>
      <c r="L233" s="27"/>
      <c r="M233" s="28"/>
      <c r="N233" s="27"/>
      <c r="O233" s="27"/>
      <c r="P233" s="27"/>
      <c r="Q233" s="27"/>
      <c r="R233" s="28"/>
      <c r="S233" s="27"/>
      <c r="T233" s="27"/>
      <c r="U233" s="27"/>
      <c r="V233" s="76" t="s">
        <v>9</v>
      </c>
      <c r="W233" s="77" t="s">
        <v>44</v>
      </c>
      <c r="X233" s="28"/>
      <c r="Y233" s="27"/>
      <c r="Z233" s="29"/>
      <c r="AA233" s="28"/>
      <c r="AB233" s="27"/>
      <c r="AC233" s="27"/>
      <c r="AD233" s="30"/>
      <c r="AE233" s="30"/>
      <c r="AF233" s="30"/>
      <c r="AG233" s="30"/>
    </row>
    <row r="234" spans="1:36" s="26" customFormat="1" ht="21" hidden="1" customHeight="1" thickBot="1">
      <c r="A234" s="143" t="s">
        <v>70</v>
      </c>
      <c r="B234" s="146" t="s">
        <v>96</v>
      </c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70"/>
      <c r="W234" s="71"/>
      <c r="Y234" s="27"/>
      <c r="AA234" s="28"/>
      <c r="AB234" s="27"/>
      <c r="AC234" s="27"/>
      <c r="AD234" s="30"/>
      <c r="AE234" s="30"/>
      <c r="AG234" s="30"/>
    </row>
    <row r="235" spans="1:36" s="26" customFormat="1" ht="21" hidden="1" customHeight="1" thickBot="1">
      <c r="A235" s="144"/>
      <c r="B235" s="147" t="s">
        <v>97</v>
      </c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70"/>
      <c r="W235" s="71"/>
      <c r="Y235" s="27"/>
      <c r="Z235" s="29"/>
      <c r="AA235" s="30"/>
      <c r="AB235" s="27"/>
      <c r="AC235" s="27"/>
      <c r="AD235" s="30"/>
      <c r="AE235" s="30"/>
      <c r="AF235" s="30"/>
      <c r="AG235" s="30"/>
    </row>
    <row r="236" spans="1:36" s="26" customFormat="1" ht="21" hidden="1" customHeight="1" thickBot="1">
      <c r="A236" s="145"/>
      <c r="B236" s="148" t="s">
        <v>95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72" t="str">
        <f>IF(V234="○","○",IF(V235="○","○","×"))</f>
        <v>×</v>
      </c>
      <c r="W236" s="11" t="str">
        <f>IF(W234="○","○",IF(W235="○","○","×"))</f>
        <v>×</v>
      </c>
      <c r="Y236" s="27"/>
      <c r="Z236" s="27"/>
      <c r="AA236" s="27"/>
      <c r="AB236" s="27"/>
      <c r="AC236" s="29"/>
      <c r="AD236" s="30"/>
      <c r="AE236" s="27"/>
      <c r="AF236" s="27"/>
      <c r="AG236" s="30"/>
      <c r="AH236" s="30"/>
      <c r="AI236" s="30"/>
      <c r="AJ236" s="30"/>
    </row>
    <row r="237" spans="1:36" ht="18.600000000000001" hidden="1" thickBot="1"/>
    <row r="238" spans="1:36" ht="19.95" hidden="1" customHeight="1">
      <c r="A238" s="135"/>
      <c r="B238" s="68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69"/>
      <c r="AG238" s="137" t="s">
        <v>40</v>
      </c>
      <c r="AH238" s="138"/>
      <c r="AI238" s="138"/>
      <c r="AJ238" s="139"/>
    </row>
    <row r="239" spans="1:36" ht="19.95" hidden="1" customHeight="1" thickBot="1">
      <c r="A239" s="136"/>
      <c r="B239" s="56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140"/>
      <c r="AH239" s="141"/>
      <c r="AI239" s="141"/>
      <c r="AJ239" s="142"/>
    </row>
    <row r="240" spans="1:36" ht="86.25" hidden="1" customHeight="1" thickBot="1">
      <c r="A240" s="8" t="s">
        <v>41</v>
      </c>
      <c r="B240" s="74"/>
      <c r="C240" s="50"/>
      <c r="D240" s="50"/>
      <c r="E240" s="49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2"/>
      <c r="AF240" s="52"/>
      <c r="AG240" s="9" t="s">
        <v>42</v>
      </c>
      <c r="AH240" s="10" t="s">
        <v>43</v>
      </c>
      <c r="AI240" s="10" t="s">
        <v>16</v>
      </c>
      <c r="AJ240" s="11" t="s">
        <v>17</v>
      </c>
    </row>
    <row r="241" spans="1:36" ht="21" hidden="1" customHeight="1">
      <c r="A241" s="12" t="s">
        <v>9</v>
      </c>
      <c r="B241" s="59"/>
      <c r="C241" s="60"/>
      <c r="D241" s="60"/>
      <c r="E241" s="60"/>
      <c r="F241" s="60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2"/>
      <c r="Z241" s="62"/>
      <c r="AA241" s="62"/>
      <c r="AB241" s="62"/>
      <c r="AC241" s="62"/>
      <c r="AD241" s="60"/>
      <c r="AE241" s="60"/>
      <c r="AF241" s="63"/>
      <c r="AG241" s="13">
        <f>COUNTIF(B241:AF241,"■")</f>
        <v>0</v>
      </c>
      <c r="AH241" s="14">
        <f>COUNTIF(B241:AF241,"○")+COUNTIF(B241:AF241,"■")</f>
        <v>0</v>
      </c>
      <c r="AI241" s="15">
        <f>COUNTIFS($B$239:$AF$239,"土",B241:AF241,"○")+COUNTIFS($B$239:$AF$239,"日",B241:AF241,"○")+COUNTIFS($B$239:$AF$239,"土",B241:AF241,"■")+COUNTIFS($B$239:$AF$239,"日",B241:AF241,"■")</f>
        <v>0</v>
      </c>
      <c r="AJ241" s="16" t="str">
        <f>IF(AI241&lt;=AG241,"○","×")</f>
        <v>○</v>
      </c>
    </row>
    <row r="242" spans="1:36" ht="21" hidden="1" customHeight="1" thickBot="1">
      <c r="A242" s="17" t="s">
        <v>44</v>
      </c>
      <c r="B242" s="64"/>
      <c r="C242" s="65"/>
      <c r="D242" s="65"/>
      <c r="E242" s="65"/>
      <c r="F242" s="65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5"/>
      <c r="AB242" s="65"/>
      <c r="AC242" s="65"/>
      <c r="AD242" s="65"/>
      <c r="AE242" s="65"/>
      <c r="AF242" s="67"/>
      <c r="AG242" s="18">
        <f>COUNTIF(B242:AF242,"■")</f>
        <v>0</v>
      </c>
      <c r="AH242" s="19">
        <f>COUNTIF(B242:AF242,"○")+COUNTIF(B242:AF242,"■")</f>
        <v>0</v>
      </c>
      <c r="AI242" s="20">
        <f>COUNTIFS($B$239:$AF$239,"土",B242:AF242,"○")+COUNTIFS($B$239:$AF$239,"日",B242:AF242,"○")+COUNTIFS($B$239:$AF$239,"土",B242:AF242,"■")+COUNTIFS($B$239:$AF$239,"日",B242:AF242,"■")</f>
        <v>0</v>
      </c>
      <c r="AJ242" s="21" t="str">
        <f>IF(AI242&lt;=AG242,"○","×")</f>
        <v>○</v>
      </c>
    </row>
    <row r="243" spans="1:36" ht="81" hidden="1" customHeight="1" thickBot="1">
      <c r="A243" s="22" t="s">
        <v>45</v>
      </c>
      <c r="B243" s="48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23"/>
      <c r="AH243" s="24"/>
      <c r="AI243" s="24"/>
      <c r="AJ243" s="25"/>
    </row>
    <row r="244" spans="1:36" ht="7.8" hidden="1" customHeight="1" thickBot="1">
      <c r="A244" s="27"/>
      <c r="B244" s="27"/>
      <c r="C244" s="27"/>
      <c r="D244" s="27"/>
      <c r="E244" s="27"/>
      <c r="F244" s="27"/>
      <c r="G244" s="27"/>
      <c r="H244" s="31"/>
      <c r="I244" s="27"/>
      <c r="J244" s="27"/>
      <c r="K244" s="32"/>
      <c r="L244" s="27"/>
      <c r="M244" s="32"/>
      <c r="N244" s="27"/>
      <c r="O244" s="27"/>
      <c r="P244" s="27"/>
      <c r="Q244" s="27"/>
      <c r="R244" s="32"/>
      <c r="S244" s="27"/>
      <c r="T244" s="27"/>
      <c r="U244" s="27"/>
      <c r="V244" s="27"/>
      <c r="W244" s="32"/>
      <c r="X244" s="32"/>
      <c r="Y244" s="32"/>
      <c r="Z244" s="27"/>
      <c r="AA244" s="27"/>
      <c r="AB244" s="27"/>
      <c r="AC244" s="33"/>
      <c r="AD244" s="32"/>
      <c r="AE244" s="27"/>
      <c r="AF244" s="27"/>
      <c r="AG244" s="30"/>
      <c r="AH244" s="30"/>
      <c r="AI244" s="30"/>
      <c r="AJ244" s="30"/>
    </row>
    <row r="245" spans="1:36" s="26" customFormat="1" ht="21" hidden="1" customHeight="1" thickBo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8"/>
      <c r="L245" s="27"/>
      <c r="M245" s="28"/>
      <c r="N245" s="27"/>
      <c r="O245" s="27"/>
      <c r="P245" s="27"/>
      <c r="Q245" s="27"/>
      <c r="R245" s="28"/>
      <c r="S245" s="27"/>
      <c r="T245" s="27"/>
      <c r="U245" s="27"/>
      <c r="V245" s="76" t="s">
        <v>9</v>
      </c>
      <c r="W245" s="77" t="s">
        <v>44</v>
      </c>
      <c r="X245" s="28"/>
      <c r="Y245" s="27"/>
      <c r="Z245" s="29"/>
      <c r="AA245" s="28"/>
      <c r="AB245" s="27"/>
      <c r="AC245" s="27"/>
      <c r="AD245" s="30"/>
      <c r="AE245" s="30"/>
      <c r="AF245" s="30"/>
      <c r="AG245" s="30"/>
    </row>
    <row r="246" spans="1:36" s="26" customFormat="1" ht="21" hidden="1" customHeight="1" thickBot="1">
      <c r="A246" s="143" t="s">
        <v>70</v>
      </c>
      <c r="B246" s="146" t="s">
        <v>96</v>
      </c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70"/>
      <c r="W246" s="71"/>
      <c r="Y246" s="27"/>
      <c r="AA246" s="28"/>
      <c r="AB246" s="27"/>
      <c r="AC246" s="27"/>
      <c r="AD246" s="30"/>
      <c r="AE246" s="30"/>
      <c r="AG246" s="30"/>
    </row>
    <row r="247" spans="1:36" s="26" customFormat="1" ht="21" hidden="1" customHeight="1" thickBot="1">
      <c r="A247" s="144"/>
      <c r="B247" s="147" t="s">
        <v>97</v>
      </c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70"/>
      <c r="W247" s="71"/>
      <c r="Y247" s="27"/>
      <c r="Z247" s="29"/>
      <c r="AA247" s="30"/>
      <c r="AB247" s="27"/>
      <c r="AC247" s="27"/>
      <c r="AD247" s="30"/>
      <c r="AE247" s="30"/>
      <c r="AF247" s="30"/>
      <c r="AG247" s="30"/>
    </row>
    <row r="248" spans="1:36" s="26" customFormat="1" ht="21" hidden="1" customHeight="1" thickBot="1">
      <c r="A248" s="145"/>
      <c r="B248" s="148" t="s">
        <v>95</v>
      </c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72" t="str">
        <f>IF(V246="○","○",IF(V247="○","○","×"))</f>
        <v>×</v>
      </c>
      <c r="W248" s="11" t="str">
        <f>IF(W246="○","○",IF(W247="○","○","×"))</f>
        <v>×</v>
      </c>
      <c r="Y248" s="27"/>
      <c r="Z248" s="27"/>
      <c r="AA248" s="27"/>
      <c r="AB248" s="27"/>
      <c r="AC248" s="29"/>
      <c r="AD248" s="30"/>
      <c r="AE248" s="27"/>
      <c r="AF248" s="27"/>
      <c r="AG248" s="30"/>
      <c r="AH248" s="30"/>
      <c r="AI248" s="30"/>
      <c r="AJ248" s="30"/>
    </row>
    <row r="249" spans="1:36" ht="18.600000000000001" hidden="1" thickBot="1"/>
    <row r="250" spans="1:36" ht="19.95" hidden="1" customHeight="1">
      <c r="A250" s="135"/>
      <c r="B250" s="68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69"/>
      <c r="AG250" s="137" t="s">
        <v>40</v>
      </c>
      <c r="AH250" s="138"/>
      <c r="AI250" s="138"/>
      <c r="AJ250" s="139"/>
    </row>
    <row r="251" spans="1:36" ht="19.95" hidden="1" customHeight="1" thickBot="1">
      <c r="A251" s="136"/>
      <c r="B251" s="56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140"/>
      <c r="AH251" s="141"/>
      <c r="AI251" s="141"/>
      <c r="AJ251" s="142"/>
    </row>
    <row r="252" spans="1:36" ht="86.25" hidden="1" customHeight="1" thickBot="1">
      <c r="A252" s="8" t="s">
        <v>41</v>
      </c>
      <c r="B252" s="74"/>
      <c r="C252" s="50"/>
      <c r="D252" s="50"/>
      <c r="E252" s="49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2"/>
      <c r="AF252" s="52"/>
      <c r="AG252" s="9" t="s">
        <v>42</v>
      </c>
      <c r="AH252" s="10" t="s">
        <v>43</v>
      </c>
      <c r="AI252" s="10" t="s">
        <v>16</v>
      </c>
      <c r="AJ252" s="11" t="s">
        <v>17</v>
      </c>
    </row>
    <row r="253" spans="1:36" ht="21" hidden="1" customHeight="1">
      <c r="A253" s="12" t="s">
        <v>9</v>
      </c>
      <c r="B253" s="59"/>
      <c r="C253" s="60"/>
      <c r="D253" s="60"/>
      <c r="E253" s="60"/>
      <c r="F253" s="60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2"/>
      <c r="Z253" s="62"/>
      <c r="AA253" s="62"/>
      <c r="AB253" s="62"/>
      <c r="AC253" s="62"/>
      <c r="AD253" s="60"/>
      <c r="AE253" s="60"/>
      <c r="AF253" s="63"/>
      <c r="AG253" s="13">
        <f>COUNTIF(B253:AF253,"■")</f>
        <v>0</v>
      </c>
      <c r="AH253" s="14">
        <f>COUNTIF(B253:AF253,"○")+COUNTIF(B253:AF253,"■")</f>
        <v>0</v>
      </c>
      <c r="AI253" s="15">
        <f>COUNTIFS($B$251:$AF$251,"土",B253:AF253,"○")+COUNTIFS($B$251:$AF$251,"日",B253:AF253,"○")+COUNTIFS($B$251:$AF$251,"土",B253:AF253,"■")+COUNTIFS($B$251:$AF$251,"日",B253:AF253,"■")</f>
        <v>0</v>
      </c>
      <c r="AJ253" s="16" t="str">
        <f>IF(AI253&lt;=AG253,"○","×")</f>
        <v>○</v>
      </c>
    </row>
    <row r="254" spans="1:36" ht="21" hidden="1" customHeight="1" thickBot="1">
      <c r="A254" s="17" t="s">
        <v>44</v>
      </c>
      <c r="B254" s="64"/>
      <c r="C254" s="65"/>
      <c r="D254" s="65"/>
      <c r="E254" s="65"/>
      <c r="F254" s="65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5"/>
      <c r="AB254" s="65"/>
      <c r="AC254" s="65"/>
      <c r="AD254" s="65"/>
      <c r="AE254" s="65"/>
      <c r="AF254" s="67"/>
      <c r="AG254" s="18">
        <f>COUNTIF(B254:AF254,"■")</f>
        <v>0</v>
      </c>
      <c r="AH254" s="19">
        <f>COUNTIF(B254:AF254,"○")+COUNTIF(B254:AF254,"■")</f>
        <v>0</v>
      </c>
      <c r="AI254" s="20">
        <f>COUNTIFS($B$251:$AF$251,"土",B254:AF254,"○")+COUNTIFS($B$251:$AF$251,"日",B254:AF254,"○")+COUNTIFS($B$251:$AF$251,"土",B254:AF254,"■")+COUNTIFS($B$251:$AF$251,"日",B254:AF254,"■")</f>
        <v>0</v>
      </c>
      <c r="AJ254" s="21" t="str">
        <f>IF(AI254&lt;=AG254,"○","×")</f>
        <v>○</v>
      </c>
    </row>
    <row r="255" spans="1:36" ht="81" hidden="1" customHeight="1" thickBot="1">
      <c r="A255" s="22" t="s">
        <v>45</v>
      </c>
      <c r="B255" s="48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23"/>
      <c r="AH255" s="24"/>
      <c r="AI255" s="24"/>
      <c r="AJ255" s="25"/>
    </row>
    <row r="256" spans="1:36" ht="7.8" hidden="1" customHeight="1" thickBot="1">
      <c r="A256" s="27"/>
      <c r="B256" s="27"/>
      <c r="C256" s="27"/>
      <c r="D256" s="27"/>
      <c r="E256" s="27"/>
      <c r="F256" s="27"/>
      <c r="G256" s="27"/>
      <c r="H256" s="31"/>
      <c r="I256" s="27"/>
      <c r="J256" s="27"/>
      <c r="K256" s="32"/>
      <c r="L256" s="27"/>
      <c r="M256" s="32"/>
      <c r="N256" s="27"/>
      <c r="O256" s="27"/>
      <c r="P256" s="27"/>
      <c r="Q256" s="27"/>
      <c r="R256" s="32"/>
      <c r="S256" s="27"/>
      <c r="T256" s="27"/>
      <c r="U256" s="27"/>
      <c r="V256" s="27"/>
      <c r="W256" s="32"/>
      <c r="X256" s="32"/>
      <c r="Y256" s="32"/>
      <c r="Z256" s="27"/>
      <c r="AA256" s="27"/>
      <c r="AB256" s="27"/>
      <c r="AC256" s="33"/>
      <c r="AD256" s="32"/>
      <c r="AE256" s="27"/>
      <c r="AF256" s="27"/>
      <c r="AG256" s="30"/>
      <c r="AH256" s="30"/>
      <c r="AI256" s="30"/>
      <c r="AJ256" s="30"/>
    </row>
    <row r="257" spans="1:36" s="26" customFormat="1" ht="21" hidden="1" customHeight="1" thickBo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8"/>
      <c r="L257" s="27"/>
      <c r="M257" s="28"/>
      <c r="N257" s="27"/>
      <c r="O257" s="27"/>
      <c r="P257" s="27"/>
      <c r="Q257" s="27"/>
      <c r="R257" s="28"/>
      <c r="S257" s="27"/>
      <c r="T257" s="27"/>
      <c r="U257" s="27"/>
      <c r="V257" s="76" t="s">
        <v>9</v>
      </c>
      <c r="W257" s="77" t="s">
        <v>44</v>
      </c>
      <c r="X257" s="28"/>
      <c r="Y257" s="27"/>
      <c r="Z257" s="29"/>
      <c r="AA257" s="28"/>
      <c r="AB257" s="27"/>
      <c r="AC257" s="27"/>
      <c r="AD257" s="30"/>
      <c r="AE257" s="30"/>
      <c r="AF257" s="30"/>
      <c r="AG257" s="30"/>
    </row>
    <row r="258" spans="1:36" s="26" customFormat="1" ht="21" hidden="1" customHeight="1" thickBot="1">
      <c r="A258" s="143" t="s">
        <v>70</v>
      </c>
      <c r="B258" s="146" t="s">
        <v>96</v>
      </c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70"/>
      <c r="W258" s="71"/>
      <c r="Y258" s="27"/>
      <c r="AA258" s="28"/>
      <c r="AB258" s="27"/>
      <c r="AC258" s="27"/>
      <c r="AD258" s="30"/>
      <c r="AE258" s="30"/>
      <c r="AG258" s="30"/>
    </row>
    <row r="259" spans="1:36" s="26" customFormat="1" ht="21" hidden="1" customHeight="1" thickBot="1">
      <c r="A259" s="144"/>
      <c r="B259" s="147" t="s">
        <v>97</v>
      </c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70"/>
      <c r="W259" s="71"/>
      <c r="Y259" s="27"/>
      <c r="Z259" s="29"/>
      <c r="AA259" s="30"/>
      <c r="AB259" s="27"/>
      <c r="AC259" s="27"/>
      <c r="AD259" s="30"/>
      <c r="AE259" s="30"/>
      <c r="AF259" s="30"/>
      <c r="AG259" s="30"/>
    </row>
    <row r="260" spans="1:36" s="26" customFormat="1" ht="21" hidden="1" customHeight="1" thickBot="1">
      <c r="A260" s="145"/>
      <c r="B260" s="148" t="s">
        <v>95</v>
      </c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72" t="str">
        <f>IF(V258="○","○",IF(V259="○","○","×"))</f>
        <v>×</v>
      </c>
      <c r="W260" s="11" t="str">
        <f>IF(W258="○","○",IF(W259="○","○","×"))</f>
        <v>×</v>
      </c>
      <c r="Y260" s="27"/>
      <c r="Z260" s="27"/>
      <c r="AA260" s="27"/>
      <c r="AB260" s="27"/>
      <c r="AC260" s="29"/>
      <c r="AD260" s="30"/>
      <c r="AE260" s="27"/>
      <c r="AF260" s="27"/>
      <c r="AG260" s="30"/>
      <c r="AH260" s="30"/>
      <c r="AI260" s="30"/>
      <c r="AJ260" s="30"/>
    </row>
    <row r="261" spans="1:36" ht="18.600000000000001" hidden="1" thickBot="1"/>
    <row r="262" spans="1:36" ht="19.95" hidden="1" customHeight="1">
      <c r="A262" s="135"/>
      <c r="B262" s="68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69"/>
      <c r="AG262" s="137" t="s">
        <v>40</v>
      </c>
      <c r="AH262" s="138"/>
      <c r="AI262" s="138"/>
      <c r="AJ262" s="139"/>
    </row>
    <row r="263" spans="1:36" ht="19.95" hidden="1" customHeight="1" thickBot="1">
      <c r="A263" s="136"/>
      <c r="B263" s="56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140"/>
      <c r="AH263" s="141"/>
      <c r="AI263" s="141"/>
      <c r="AJ263" s="142"/>
    </row>
    <row r="264" spans="1:36" ht="86.25" hidden="1" customHeight="1" thickBot="1">
      <c r="A264" s="8" t="s">
        <v>41</v>
      </c>
      <c r="B264" s="74"/>
      <c r="C264" s="50"/>
      <c r="D264" s="50"/>
      <c r="E264" s="49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2"/>
      <c r="AF264" s="52"/>
      <c r="AG264" s="9" t="s">
        <v>42</v>
      </c>
      <c r="AH264" s="10" t="s">
        <v>43</v>
      </c>
      <c r="AI264" s="10" t="s">
        <v>16</v>
      </c>
      <c r="AJ264" s="11" t="s">
        <v>17</v>
      </c>
    </row>
    <row r="265" spans="1:36" ht="21" hidden="1" customHeight="1">
      <c r="A265" s="12" t="s">
        <v>9</v>
      </c>
      <c r="B265" s="59"/>
      <c r="C265" s="60"/>
      <c r="D265" s="60"/>
      <c r="E265" s="60"/>
      <c r="F265" s="60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2"/>
      <c r="Z265" s="62"/>
      <c r="AA265" s="62"/>
      <c r="AB265" s="62"/>
      <c r="AC265" s="62"/>
      <c r="AD265" s="60"/>
      <c r="AE265" s="60"/>
      <c r="AF265" s="63"/>
      <c r="AG265" s="13">
        <f>COUNTIF(B265:AF265,"■")</f>
        <v>0</v>
      </c>
      <c r="AH265" s="14">
        <f>COUNTIF(B265:AF265,"○")+COUNTIF(B265:AF265,"■")</f>
        <v>0</v>
      </c>
      <c r="AI265" s="15">
        <f>COUNTIFS($B$263:$AF$263,"土",B265:AF265,"○")+COUNTIFS($B$263:$AF$263,"日",B265:AF265,"○")+COUNTIFS($B$263:$AF$263,"土",B265:AF265,"■")+COUNTIFS($B$263:$AF$263,"日",B265:AF265,"■")</f>
        <v>0</v>
      </c>
      <c r="AJ265" s="16" t="str">
        <f>IF(AI265&lt;=AG265,"○","×")</f>
        <v>○</v>
      </c>
    </row>
    <row r="266" spans="1:36" ht="21" hidden="1" customHeight="1" thickBot="1">
      <c r="A266" s="17" t="s">
        <v>44</v>
      </c>
      <c r="B266" s="64"/>
      <c r="C266" s="65"/>
      <c r="D266" s="65"/>
      <c r="E266" s="65"/>
      <c r="F266" s="65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5"/>
      <c r="AB266" s="65"/>
      <c r="AC266" s="65"/>
      <c r="AD266" s="65"/>
      <c r="AE266" s="65"/>
      <c r="AF266" s="67"/>
      <c r="AG266" s="18">
        <f>COUNTIF(B266:AF266,"■")</f>
        <v>0</v>
      </c>
      <c r="AH266" s="19">
        <f>COUNTIF(B266:AF266,"○")+COUNTIF(B266:AF266,"■")</f>
        <v>0</v>
      </c>
      <c r="AI266" s="20">
        <f>COUNTIFS($B$263:$AF$263,"土",B266:AF266,"○")+COUNTIFS($B$263:$AF$263,"日",B266:AF266,"○")+COUNTIFS($B$263:$AF$263,"土",B266:AF266,"■")+COUNTIFS($B$263:$AF$263,"日",B266:AF266,"■")</f>
        <v>0</v>
      </c>
      <c r="AJ266" s="21" t="str">
        <f>IF(AI266&lt;=AG266,"○","×")</f>
        <v>○</v>
      </c>
    </row>
    <row r="267" spans="1:36" ht="81" hidden="1" customHeight="1" thickBot="1">
      <c r="A267" s="22" t="s">
        <v>45</v>
      </c>
      <c r="B267" s="48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23"/>
      <c r="AH267" s="24"/>
      <c r="AI267" s="24"/>
      <c r="AJ267" s="25"/>
    </row>
    <row r="268" spans="1:36" ht="7.8" hidden="1" customHeight="1" thickBot="1">
      <c r="A268" s="27"/>
      <c r="B268" s="27"/>
      <c r="C268" s="27"/>
      <c r="D268" s="27"/>
      <c r="E268" s="27"/>
      <c r="F268" s="27"/>
      <c r="G268" s="27"/>
      <c r="H268" s="31"/>
      <c r="I268" s="27"/>
      <c r="J268" s="27"/>
      <c r="K268" s="32"/>
      <c r="L268" s="27"/>
      <c r="M268" s="32"/>
      <c r="N268" s="27"/>
      <c r="O268" s="27"/>
      <c r="P268" s="27"/>
      <c r="Q268" s="27"/>
      <c r="R268" s="32"/>
      <c r="S268" s="27"/>
      <c r="T268" s="27"/>
      <c r="U268" s="27"/>
      <c r="V268" s="27"/>
      <c r="W268" s="32"/>
      <c r="X268" s="32"/>
      <c r="Y268" s="32"/>
      <c r="Z268" s="27"/>
      <c r="AA268" s="27"/>
      <c r="AB268" s="27"/>
      <c r="AC268" s="33"/>
      <c r="AD268" s="32"/>
      <c r="AE268" s="27"/>
      <c r="AF268" s="27"/>
      <c r="AG268" s="30"/>
      <c r="AH268" s="30"/>
      <c r="AI268" s="30"/>
      <c r="AJ268" s="30"/>
    </row>
    <row r="269" spans="1:36" s="26" customFormat="1" ht="21" hidden="1" customHeight="1" thickBo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8"/>
      <c r="L269" s="27"/>
      <c r="M269" s="28"/>
      <c r="N269" s="27"/>
      <c r="O269" s="27"/>
      <c r="P269" s="27"/>
      <c r="Q269" s="27"/>
      <c r="R269" s="28"/>
      <c r="S269" s="27"/>
      <c r="T269" s="27"/>
      <c r="U269" s="27"/>
      <c r="V269" s="76" t="s">
        <v>9</v>
      </c>
      <c r="W269" s="77" t="s">
        <v>44</v>
      </c>
      <c r="X269" s="28"/>
      <c r="Y269" s="27"/>
      <c r="Z269" s="29"/>
      <c r="AA269" s="28"/>
      <c r="AB269" s="27"/>
      <c r="AC269" s="27"/>
      <c r="AD269" s="30"/>
      <c r="AE269" s="30"/>
      <c r="AF269" s="30"/>
      <c r="AG269" s="30"/>
    </row>
    <row r="270" spans="1:36" s="26" customFormat="1" ht="21" hidden="1" customHeight="1" thickBot="1">
      <c r="A270" s="143" t="s">
        <v>70</v>
      </c>
      <c r="B270" s="146" t="s">
        <v>96</v>
      </c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70"/>
      <c r="W270" s="71"/>
      <c r="Y270" s="27"/>
      <c r="AA270" s="28"/>
      <c r="AB270" s="27"/>
      <c r="AC270" s="27"/>
      <c r="AD270" s="30"/>
      <c r="AE270" s="30"/>
      <c r="AG270" s="30"/>
    </row>
    <row r="271" spans="1:36" s="26" customFormat="1" ht="21" hidden="1" customHeight="1" thickBot="1">
      <c r="A271" s="144"/>
      <c r="B271" s="147" t="s">
        <v>97</v>
      </c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70"/>
      <c r="W271" s="71"/>
      <c r="Y271" s="27"/>
      <c r="Z271" s="29"/>
      <c r="AA271" s="30"/>
      <c r="AB271" s="27"/>
      <c r="AC271" s="27"/>
      <c r="AD271" s="30"/>
      <c r="AE271" s="30"/>
      <c r="AF271" s="30"/>
      <c r="AG271" s="30"/>
    </row>
    <row r="272" spans="1:36" s="26" customFormat="1" ht="21" hidden="1" customHeight="1" thickBot="1">
      <c r="A272" s="145"/>
      <c r="B272" s="148" t="s">
        <v>95</v>
      </c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72" t="str">
        <f>IF(V270="○","○",IF(V271="○","○","×"))</f>
        <v>×</v>
      </c>
      <c r="W272" s="11" t="str">
        <f>IF(W270="○","○",IF(W271="○","○","×"))</f>
        <v>×</v>
      </c>
      <c r="Y272" s="27"/>
      <c r="Z272" s="27"/>
      <c r="AA272" s="27"/>
      <c r="AB272" s="27"/>
      <c r="AC272" s="29"/>
      <c r="AD272" s="30"/>
      <c r="AE272" s="27"/>
      <c r="AF272" s="27"/>
      <c r="AG272" s="30"/>
      <c r="AH272" s="30"/>
      <c r="AI272" s="30"/>
      <c r="AJ272" s="30"/>
    </row>
    <row r="273" spans="1:36" ht="18.600000000000001" hidden="1" thickBot="1"/>
    <row r="274" spans="1:36" ht="19.95" hidden="1" customHeight="1">
      <c r="A274" s="135"/>
      <c r="B274" s="68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69"/>
      <c r="AG274" s="137" t="s">
        <v>40</v>
      </c>
      <c r="AH274" s="138"/>
      <c r="AI274" s="138"/>
      <c r="AJ274" s="139"/>
    </row>
    <row r="275" spans="1:36" ht="19.95" hidden="1" customHeight="1" thickBot="1">
      <c r="A275" s="136"/>
      <c r="B275" s="56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140"/>
      <c r="AH275" s="141"/>
      <c r="AI275" s="141"/>
      <c r="AJ275" s="142"/>
    </row>
    <row r="276" spans="1:36" ht="86.25" hidden="1" customHeight="1" thickBot="1">
      <c r="A276" s="8" t="s">
        <v>41</v>
      </c>
      <c r="B276" s="74"/>
      <c r="C276" s="50"/>
      <c r="D276" s="50"/>
      <c r="E276" s="49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2"/>
      <c r="AF276" s="52"/>
      <c r="AG276" s="9" t="s">
        <v>42</v>
      </c>
      <c r="AH276" s="10" t="s">
        <v>43</v>
      </c>
      <c r="AI276" s="10" t="s">
        <v>16</v>
      </c>
      <c r="AJ276" s="11" t="s">
        <v>17</v>
      </c>
    </row>
    <row r="277" spans="1:36" ht="21" hidden="1" customHeight="1">
      <c r="A277" s="12" t="s">
        <v>9</v>
      </c>
      <c r="B277" s="59"/>
      <c r="C277" s="60"/>
      <c r="D277" s="60"/>
      <c r="E277" s="60"/>
      <c r="F277" s="60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2"/>
      <c r="Z277" s="62"/>
      <c r="AA277" s="62"/>
      <c r="AB277" s="62"/>
      <c r="AC277" s="62"/>
      <c r="AD277" s="60"/>
      <c r="AE277" s="60"/>
      <c r="AF277" s="63"/>
      <c r="AG277" s="13">
        <f>COUNTIF(B277:AF277,"■")</f>
        <v>0</v>
      </c>
      <c r="AH277" s="14">
        <f>COUNTIF(B277:AF277,"○")+COUNTIF(B277:AF277,"■")</f>
        <v>0</v>
      </c>
      <c r="AI277" s="15">
        <f>COUNTIFS($B$275:$AF$275,"土",B277:AF277,"○")+COUNTIFS($B$275:$AF$275,"日",B277:AF277,"○")+COUNTIFS($B$275:$AF$275,"土",B277:AF277,"■")+COUNTIFS($B$275:$AF$275,"日",B277:AF277,"■")</f>
        <v>0</v>
      </c>
      <c r="AJ277" s="16" t="str">
        <f>IF(AI277&lt;=AG277,"○","×")</f>
        <v>○</v>
      </c>
    </row>
    <row r="278" spans="1:36" ht="21" hidden="1" customHeight="1" thickBot="1">
      <c r="A278" s="17" t="s">
        <v>44</v>
      </c>
      <c r="B278" s="64"/>
      <c r="C278" s="65"/>
      <c r="D278" s="65"/>
      <c r="E278" s="65"/>
      <c r="F278" s="65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5"/>
      <c r="AB278" s="65"/>
      <c r="AC278" s="65"/>
      <c r="AD278" s="65"/>
      <c r="AE278" s="65"/>
      <c r="AF278" s="67"/>
      <c r="AG278" s="18">
        <f>COUNTIF(B278:AF278,"■")</f>
        <v>0</v>
      </c>
      <c r="AH278" s="19">
        <f>COUNTIF(B278:AF278,"○")+COUNTIF(B278:AF278,"■")</f>
        <v>0</v>
      </c>
      <c r="AI278" s="20">
        <f>COUNTIFS($B$275:$AF$275,"土",B278:AF278,"○")+COUNTIFS($B$275:$AF$275,"日",B278:AF278,"○")+COUNTIFS($B$275:$AF$275,"土",B278:AF278,"■")+COUNTIFS($B$275:$AF$275,"日",B278:AF278,"■")</f>
        <v>0</v>
      </c>
      <c r="AJ278" s="21" t="str">
        <f>IF(AI278&lt;=AG278,"○","×")</f>
        <v>○</v>
      </c>
    </row>
    <row r="279" spans="1:36" ht="81" hidden="1" customHeight="1" thickBot="1">
      <c r="A279" s="22" t="s">
        <v>45</v>
      </c>
      <c r="B279" s="48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23"/>
      <c r="AH279" s="24"/>
      <c r="AI279" s="24"/>
      <c r="AJ279" s="25"/>
    </row>
    <row r="280" spans="1:36" ht="7.8" hidden="1" customHeight="1" thickBot="1">
      <c r="A280" s="27"/>
      <c r="B280" s="27"/>
      <c r="C280" s="27"/>
      <c r="D280" s="27"/>
      <c r="E280" s="27"/>
      <c r="F280" s="27"/>
      <c r="G280" s="27"/>
      <c r="H280" s="31"/>
      <c r="I280" s="27"/>
      <c r="J280" s="27"/>
      <c r="K280" s="32"/>
      <c r="L280" s="27"/>
      <c r="M280" s="32"/>
      <c r="N280" s="27"/>
      <c r="O280" s="27"/>
      <c r="P280" s="27"/>
      <c r="Q280" s="27"/>
      <c r="R280" s="32"/>
      <c r="S280" s="27"/>
      <c r="T280" s="27"/>
      <c r="U280" s="27"/>
      <c r="V280" s="27"/>
      <c r="W280" s="32"/>
      <c r="X280" s="32"/>
      <c r="Y280" s="32"/>
      <c r="Z280" s="27"/>
      <c r="AA280" s="27"/>
      <c r="AB280" s="27"/>
      <c r="AC280" s="33"/>
      <c r="AD280" s="32"/>
      <c r="AE280" s="27"/>
      <c r="AF280" s="27"/>
      <c r="AG280" s="30"/>
      <c r="AH280" s="30"/>
      <c r="AI280" s="30"/>
      <c r="AJ280" s="30"/>
    </row>
    <row r="281" spans="1:36" s="26" customFormat="1" ht="21" hidden="1" customHeight="1" thickBo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8"/>
      <c r="L281" s="27"/>
      <c r="M281" s="28"/>
      <c r="N281" s="27"/>
      <c r="O281" s="27"/>
      <c r="P281" s="27"/>
      <c r="Q281" s="27"/>
      <c r="R281" s="28"/>
      <c r="S281" s="27"/>
      <c r="T281" s="27"/>
      <c r="U281" s="27"/>
      <c r="V281" s="76" t="s">
        <v>9</v>
      </c>
      <c r="W281" s="77" t="s">
        <v>44</v>
      </c>
      <c r="X281" s="28"/>
      <c r="Y281" s="27"/>
      <c r="Z281" s="29"/>
      <c r="AA281" s="28"/>
      <c r="AB281" s="27"/>
      <c r="AC281" s="27"/>
      <c r="AD281" s="30"/>
      <c r="AE281" s="30"/>
      <c r="AF281" s="30"/>
      <c r="AG281" s="30"/>
    </row>
    <row r="282" spans="1:36" s="26" customFormat="1" ht="21" hidden="1" customHeight="1" thickBot="1">
      <c r="A282" s="143" t="s">
        <v>70</v>
      </c>
      <c r="B282" s="146" t="s">
        <v>96</v>
      </c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70"/>
      <c r="W282" s="71"/>
      <c r="Y282" s="27"/>
      <c r="AA282" s="28"/>
      <c r="AB282" s="27"/>
      <c r="AC282" s="27"/>
      <c r="AD282" s="30"/>
      <c r="AE282" s="30"/>
      <c r="AG282" s="30"/>
    </row>
    <row r="283" spans="1:36" s="26" customFormat="1" ht="21" hidden="1" customHeight="1" thickBot="1">
      <c r="A283" s="144"/>
      <c r="B283" s="147" t="s">
        <v>97</v>
      </c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70"/>
      <c r="W283" s="71"/>
      <c r="Y283" s="27"/>
      <c r="Z283" s="29"/>
      <c r="AA283" s="30"/>
      <c r="AB283" s="27"/>
      <c r="AC283" s="27"/>
      <c r="AD283" s="30"/>
      <c r="AE283" s="30"/>
      <c r="AF283" s="30"/>
      <c r="AG283" s="30"/>
    </row>
    <row r="284" spans="1:36" s="26" customFormat="1" ht="21" hidden="1" customHeight="1" thickBot="1">
      <c r="A284" s="145"/>
      <c r="B284" s="148" t="s">
        <v>95</v>
      </c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72" t="str">
        <f>IF(V282="○","○",IF(V283="○","○","×"))</f>
        <v>×</v>
      </c>
      <c r="W284" s="11" t="str">
        <f>IF(W282="○","○",IF(W283="○","○","×"))</f>
        <v>×</v>
      </c>
      <c r="Y284" s="27"/>
      <c r="Z284" s="27"/>
      <c r="AA284" s="27"/>
      <c r="AB284" s="27"/>
      <c r="AC284" s="29"/>
      <c r="AD284" s="30"/>
      <c r="AE284" s="27"/>
      <c r="AF284" s="27"/>
      <c r="AG284" s="30"/>
      <c r="AH284" s="30"/>
      <c r="AI284" s="30"/>
      <c r="AJ284" s="30"/>
    </row>
    <row r="285" spans="1:36" ht="18.600000000000001" hidden="1" thickBot="1"/>
    <row r="286" spans="1:36" ht="19.95" hidden="1" customHeight="1">
      <c r="A286" s="135"/>
      <c r="B286" s="68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69"/>
      <c r="AG286" s="137" t="s">
        <v>40</v>
      </c>
      <c r="AH286" s="138"/>
      <c r="AI286" s="138"/>
      <c r="AJ286" s="139"/>
    </row>
    <row r="287" spans="1:36" ht="19.95" hidden="1" customHeight="1" thickBot="1">
      <c r="A287" s="136"/>
      <c r="B287" s="56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140"/>
      <c r="AH287" s="141"/>
      <c r="AI287" s="141"/>
      <c r="AJ287" s="142"/>
    </row>
    <row r="288" spans="1:36" ht="86.25" hidden="1" customHeight="1" thickBot="1">
      <c r="A288" s="8" t="s">
        <v>41</v>
      </c>
      <c r="B288" s="74"/>
      <c r="C288" s="50"/>
      <c r="D288" s="50"/>
      <c r="E288" s="49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2"/>
      <c r="AF288" s="52"/>
      <c r="AG288" s="9" t="s">
        <v>42</v>
      </c>
      <c r="AH288" s="10" t="s">
        <v>43</v>
      </c>
      <c r="AI288" s="10" t="s">
        <v>16</v>
      </c>
      <c r="AJ288" s="11" t="s">
        <v>17</v>
      </c>
    </row>
    <row r="289" spans="1:36" ht="21" hidden="1" customHeight="1">
      <c r="A289" s="12" t="s">
        <v>9</v>
      </c>
      <c r="B289" s="59"/>
      <c r="C289" s="60"/>
      <c r="D289" s="60"/>
      <c r="E289" s="60"/>
      <c r="F289" s="60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2"/>
      <c r="Z289" s="62"/>
      <c r="AA289" s="62"/>
      <c r="AB289" s="62"/>
      <c r="AC289" s="62"/>
      <c r="AD289" s="60"/>
      <c r="AE289" s="60"/>
      <c r="AF289" s="63"/>
      <c r="AG289" s="13">
        <f>COUNTIF(B289:AF289,"■")</f>
        <v>0</v>
      </c>
      <c r="AH289" s="14">
        <f>COUNTIF(B289:AF289,"○")+COUNTIF(B289:AF289,"■")</f>
        <v>0</v>
      </c>
      <c r="AI289" s="15">
        <f>COUNTIFS($B$287:$AF$287,"土",B289:AF289,"○")+COUNTIFS($B$287:$AF$287,"日",B289:AF289,"○")+COUNTIFS($B$287:$AF$287,"土",B289:AF289,"■")+COUNTIFS($B$287:$AF$287,"日",B289:AF289,"■")</f>
        <v>0</v>
      </c>
      <c r="AJ289" s="16" t="str">
        <f>IF(AI289&lt;=AG289,"○","×")</f>
        <v>○</v>
      </c>
    </row>
    <row r="290" spans="1:36" ht="21" hidden="1" customHeight="1" thickBot="1">
      <c r="A290" s="17" t="s">
        <v>44</v>
      </c>
      <c r="B290" s="64"/>
      <c r="C290" s="65"/>
      <c r="D290" s="65"/>
      <c r="E290" s="65"/>
      <c r="F290" s="65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5"/>
      <c r="AB290" s="65"/>
      <c r="AC290" s="65"/>
      <c r="AD290" s="65"/>
      <c r="AE290" s="65"/>
      <c r="AF290" s="67"/>
      <c r="AG290" s="18">
        <f>COUNTIF(B290:AF290,"■")</f>
        <v>0</v>
      </c>
      <c r="AH290" s="19">
        <f>COUNTIF(B290:AF290,"○")+COUNTIF(B290:AF290,"■")</f>
        <v>0</v>
      </c>
      <c r="AI290" s="20">
        <f>COUNTIFS($B$287:$AF$287,"土",B290:AF290,"○")+COUNTIFS($B$287:$AF$287,"日",B290:AF290,"○")+COUNTIFS($B$287:$AF$287,"土",B290:AF290,"■")+COUNTIFS($B$287:$AF$287,"日",B290:AF290,"■")</f>
        <v>0</v>
      </c>
      <c r="AJ290" s="21" t="str">
        <f>IF(AI290&lt;=AG290,"○","×")</f>
        <v>○</v>
      </c>
    </row>
    <row r="291" spans="1:36" ht="81" hidden="1" customHeight="1" thickBot="1">
      <c r="A291" s="22" t="s">
        <v>45</v>
      </c>
      <c r="B291" s="48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23"/>
      <c r="AH291" s="24"/>
      <c r="AI291" s="24"/>
      <c r="AJ291" s="25"/>
    </row>
    <row r="292" spans="1:36" ht="7.8" hidden="1" customHeight="1" thickBot="1">
      <c r="A292" s="27"/>
      <c r="B292" s="27"/>
      <c r="C292" s="27"/>
      <c r="D292" s="27"/>
      <c r="E292" s="27"/>
      <c r="F292" s="27"/>
      <c r="G292" s="27"/>
      <c r="H292" s="31"/>
      <c r="I292" s="27"/>
      <c r="J292" s="27"/>
      <c r="K292" s="32"/>
      <c r="L292" s="27"/>
      <c r="M292" s="32"/>
      <c r="N292" s="27"/>
      <c r="O292" s="27"/>
      <c r="P292" s="27"/>
      <c r="Q292" s="27"/>
      <c r="R292" s="32"/>
      <c r="S292" s="27"/>
      <c r="T292" s="27"/>
      <c r="U292" s="27"/>
      <c r="V292" s="27"/>
      <c r="W292" s="32"/>
      <c r="X292" s="32"/>
      <c r="Y292" s="32"/>
      <c r="Z292" s="27"/>
      <c r="AA292" s="27"/>
      <c r="AB292" s="27"/>
      <c r="AC292" s="33"/>
      <c r="AD292" s="32"/>
      <c r="AE292" s="27"/>
      <c r="AF292" s="27"/>
      <c r="AG292" s="30"/>
      <c r="AH292" s="30"/>
      <c r="AI292" s="30"/>
      <c r="AJ292" s="30"/>
    </row>
    <row r="293" spans="1:36" s="26" customFormat="1" ht="21" hidden="1" customHeight="1" thickBo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8"/>
      <c r="L293" s="27"/>
      <c r="M293" s="28"/>
      <c r="N293" s="27"/>
      <c r="O293" s="27"/>
      <c r="P293" s="27"/>
      <c r="Q293" s="27"/>
      <c r="R293" s="28"/>
      <c r="S293" s="27"/>
      <c r="T293" s="27"/>
      <c r="U293" s="27"/>
      <c r="V293" s="76" t="s">
        <v>9</v>
      </c>
      <c r="W293" s="77" t="s">
        <v>44</v>
      </c>
      <c r="X293" s="28"/>
      <c r="Y293" s="27"/>
      <c r="Z293" s="29"/>
      <c r="AA293" s="28"/>
      <c r="AB293" s="27"/>
      <c r="AC293" s="27"/>
      <c r="AD293" s="30"/>
      <c r="AE293" s="30"/>
      <c r="AF293" s="30"/>
      <c r="AG293" s="30"/>
    </row>
    <row r="294" spans="1:36" s="26" customFormat="1" ht="21" hidden="1" customHeight="1" thickBot="1">
      <c r="A294" s="143" t="s">
        <v>70</v>
      </c>
      <c r="B294" s="146" t="s">
        <v>96</v>
      </c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70"/>
      <c r="W294" s="71"/>
      <c r="Y294" s="27"/>
      <c r="AA294" s="28"/>
      <c r="AB294" s="27"/>
      <c r="AC294" s="27"/>
      <c r="AD294" s="30"/>
      <c r="AE294" s="30"/>
      <c r="AG294" s="30"/>
    </row>
    <row r="295" spans="1:36" s="26" customFormat="1" ht="21" hidden="1" customHeight="1" thickBot="1">
      <c r="A295" s="144"/>
      <c r="B295" s="147" t="s">
        <v>97</v>
      </c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70"/>
      <c r="W295" s="71"/>
      <c r="Y295" s="27"/>
      <c r="Z295" s="29"/>
      <c r="AA295" s="30"/>
      <c r="AB295" s="27"/>
      <c r="AC295" s="27"/>
      <c r="AD295" s="30"/>
      <c r="AE295" s="30"/>
      <c r="AF295" s="30"/>
      <c r="AG295" s="30"/>
    </row>
    <row r="296" spans="1:36" s="26" customFormat="1" ht="21" hidden="1" customHeight="1" thickBot="1">
      <c r="A296" s="145"/>
      <c r="B296" s="148" t="s">
        <v>95</v>
      </c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72" t="str">
        <f>IF(V294="○","○",IF(V295="○","○","×"))</f>
        <v>×</v>
      </c>
      <c r="W296" s="11" t="str">
        <f>IF(W294="○","○",IF(W295="○","○","×"))</f>
        <v>×</v>
      </c>
      <c r="Y296" s="27"/>
      <c r="Z296" s="27"/>
      <c r="AA296" s="27"/>
      <c r="AB296" s="27"/>
      <c r="AC296" s="29"/>
      <c r="AD296" s="30"/>
      <c r="AE296" s="27"/>
      <c r="AF296" s="27"/>
      <c r="AG296" s="30"/>
      <c r="AH296" s="30"/>
      <c r="AI296" s="30"/>
      <c r="AJ296" s="30"/>
    </row>
    <row r="297" spans="1:36" ht="18.600000000000001" hidden="1" thickBot="1"/>
    <row r="298" spans="1:36" ht="19.95" hidden="1" customHeight="1">
      <c r="A298" s="135"/>
      <c r="B298" s="68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69"/>
      <c r="AG298" s="137" t="s">
        <v>40</v>
      </c>
      <c r="AH298" s="138"/>
      <c r="AI298" s="138"/>
      <c r="AJ298" s="139"/>
    </row>
    <row r="299" spans="1:36" ht="19.95" hidden="1" customHeight="1" thickBot="1">
      <c r="A299" s="136"/>
      <c r="B299" s="56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140"/>
      <c r="AH299" s="141"/>
      <c r="AI299" s="141"/>
      <c r="AJ299" s="142"/>
    </row>
    <row r="300" spans="1:36" ht="86.25" hidden="1" customHeight="1" thickBot="1">
      <c r="A300" s="8" t="s">
        <v>41</v>
      </c>
      <c r="B300" s="74"/>
      <c r="C300" s="50"/>
      <c r="D300" s="50"/>
      <c r="E300" s="49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2"/>
      <c r="AF300" s="52"/>
      <c r="AG300" s="9" t="s">
        <v>42</v>
      </c>
      <c r="AH300" s="10" t="s">
        <v>43</v>
      </c>
      <c r="AI300" s="10" t="s">
        <v>16</v>
      </c>
      <c r="AJ300" s="11" t="s">
        <v>17</v>
      </c>
    </row>
    <row r="301" spans="1:36" ht="21" hidden="1" customHeight="1">
      <c r="A301" s="12" t="s">
        <v>9</v>
      </c>
      <c r="B301" s="59"/>
      <c r="C301" s="60"/>
      <c r="D301" s="60"/>
      <c r="E301" s="60"/>
      <c r="F301" s="60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2"/>
      <c r="Z301" s="62"/>
      <c r="AA301" s="62"/>
      <c r="AB301" s="62"/>
      <c r="AC301" s="62"/>
      <c r="AD301" s="60"/>
      <c r="AE301" s="60"/>
      <c r="AF301" s="63"/>
      <c r="AG301" s="13">
        <f>COUNTIF(B301:AF301,"■")</f>
        <v>0</v>
      </c>
      <c r="AH301" s="14">
        <f>COUNTIF(B301:AF301,"○")+COUNTIF(B301:AF301,"■")</f>
        <v>0</v>
      </c>
      <c r="AI301" s="15">
        <f>COUNTIFS($B$299:$AF$299,"土",B301:AF301,"○")+COUNTIFS($B$299:$AF$299,"日",B301:AF301,"○")+COUNTIFS($B$299:$AF$299,"土",B301:AF301,"■")+COUNTIFS($B$299:$AF$299,"日",B301:AF301,"■")</f>
        <v>0</v>
      </c>
      <c r="AJ301" s="16" t="str">
        <f>IF(AI301&lt;=AG301,"○","×")</f>
        <v>○</v>
      </c>
    </row>
    <row r="302" spans="1:36" ht="21" hidden="1" customHeight="1" thickBot="1">
      <c r="A302" s="17" t="s">
        <v>44</v>
      </c>
      <c r="B302" s="64"/>
      <c r="C302" s="65"/>
      <c r="D302" s="65"/>
      <c r="E302" s="65"/>
      <c r="F302" s="65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5"/>
      <c r="AB302" s="65"/>
      <c r="AC302" s="65"/>
      <c r="AD302" s="65"/>
      <c r="AE302" s="65"/>
      <c r="AF302" s="67"/>
      <c r="AG302" s="18">
        <f>COUNTIF(B302:AF302,"■")</f>
        <v>0</v>
      </c>
      <c r="AH302" s="19">
        <f>COUNTIF(B302:AF302,"○")+COUNTIF(B302:AF302,"■")</f>
        <v>0</v>
      </c>
      <c r="AI302" s="20">
        <f>COUNTIFS($B$299:$AF$299,"土",B302:AF302,"○")+COUNTIFS($B$299:$AF$299,"日",B302:AF302,"○")+COUNTIFS($B$299:$AF$299,"土",B302:AF302,"■")+COUNTIFS($B$299:$AF$299,"日",B302:AF302,"■")</f>
        <v>0</v>
      </c>
      <c r="AJ302" s="21" t="str">
        <f>IF(AI302&lt;=AG302,"○","×")</f>
        <v>○</v>
      </c>
    </row>
    <row r="303" spans="1:36" ht="81" hidden="1" customHeight="1" thickBot="1">
      <c r="A303" s="22" t="s">
        <v>45</v>
      </c>
      <c r="B303" s="48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23"/>
      <c r="AH303" s="24"/>
      <c r="AI303" s="24"/>
      <c r="AJ303" s="25"/>
    </row>
    <row r="304" spans="1:36" ht="7.8" hidden="1" customHeight="1" thickBot="1">
      <c r="A304" s="27"/>
      <c r="B304" s="27"/>
      <c r="C304" s="27"/>
      <c r="D304" s="27"/>
      <c r="E304" s="27"/>
      <c r="F304" s="27"/>
      <c r="G304" s="27"/>
      <c r="H304" s="31"/>
      <c r="I304" s="27"/>
      <c r="J304" s="27"/>
      <c r="K304" s="32"/>
      <c r="L304" s="27"/>
      <c r="M304" s="32"/>
      <c r="N304" s="27"/>
      <c r="O304" s="27"/>
      <c r="P304" s="27"/>
      <c r="Q304" s="27"/>
      <c r="R304" s="32"/>
      <c r="S304" s="27"/>
      <c r="T304" s="27"/>
      <c r="U304" s="27"/>
      <c r="V304" s="27"/>
      <c r="W304" s="32"/>
      <c r="X304" s="32"/>
      <c r="Y304" s="32"/>
      <c r="Z304" s="27"/>
      <c r="AA304" s="27"/>
      <c r="AB304" s="27"/>
      <c r="AC304" s="33"/>
      <c r="AD304" s="32"/>
      <c r="AE304" s="27"/>
      <c r="AF304" s="27"/>
      <c r="AG304" s="30"/>
      <c r="AH304" s="30"/>
      <c r="AI304" s="30"/>
      <c r="AJ304" s="30"/>
    </row>
    <row r="305" spans="1:36" s="26" customFormat="1" ht="21" hidden="1" customHeight="1" thickBo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8"/>
      <c r="L305" s="27"/>
      <c r="M305" s="28"/>
      <c r="N305" s="27"/>
      <c r="O305" s="27"/>
      <c r="P305" s="27"/>
      <c r="Q305" s="27"/>
      <c r="R305" s="28"/>
      <c r="S305" s="27"/>
      <c r="T305" s="27"/>
      <c r="U305" s="27"/>
      <c r="V305" s="76" t="s">
        <v>9</v>
      </c>
      <c r="W305" s="77" t="s">
        <v>44</v>
      </c>
      <c r="X305" s="28"/>
      <c r="Y305" s="27"/>
      <c r="Z305" s="29"/>
      <c r="AA305" s="28"/>
      <c r="AB305" s="27"/>
      <c r="AC305" s="27"/>
      <c r="AD305" s="30"/>
      <c r="AE305" s="30"/>
      <c r="AF305" s="30"/>
      <c r="AG305" s="30"/>
    </row>
    <row r="306" spans="1:36" s="26" customFormat="1" ht="21" hidden="1" customHeight="1" thickBot="1">
      <c r="A306" s="143" t="s">
        <v>70</v>
      </c>
      <c r="B306" s="146" t="s">
        <v>96</v>
      </c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70"/>
      <c r="W306" s="71"/>
      <c r="Y306" s="27"/>
      <c r="AA306" s="28"/>
      <c r="AB306" s="27"/>
      <c r="AC306" s="27"/>
      <c r="AD306" s="30"/>
      <c r="AE306" s="30"/>
      <c r="AG306" s="30"/>
    </row>
    <row r="307" spans="1:36" s="26" customFormat="1" ht="21" hidden="1" customHeight="1" thickBot="1">
      <c r="A307" s="144"/>
      <c r="B307" s="147" t="s">
        <v>97</v>
      </c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70"/>
      <c r="W307" s="71"/>
      <c r="Y307" s="27"/>
      <c r="Z307" s="29"/>
      <c r="AA307" s="30"/>
      <c r="AB307" s="27"/>
      <c r="AC307" s="27"/>
      <c r="AD307" s="30"/>
      <c r="AE307" s="30"/>
      <c r="AF307" s="30"/>
      <c r="AG307" s="30"/>
    </row>
    <row r="308" spans="1:36" s="26" customFormat="1" ht="21" hidden="1" customHeight="1" thickBot="1">
      <c r="A308" s="145"/>
      <c r="B308" s="148" t="s">
        <v>95</v>
      </c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72" t="str">
        <f>IF(V306="○","○",IF(V307="○","○","×"))</f>
        <v>×</v>
      </c>
      <c r="W308" s="11" t="str">
        <f>IF(W306="○","○",IF(W307="○","○","×"))</f>
        <v>×</v>
      </c>
      <c r="Y308" s="27"/>
      <c r="Z308" s="27"/>
      <c r="AA308" s="27"/>
      <c r="AB308" s="27"/>
      <c r="AC308" s="29"/>
      <c r="AD308" s="30"/>
      <c r="AE308" s="27"/>
      <c r="AF308" s="27"/>
      <c r="AG308" s="30"/>
      <c r="AH308" s="30"/>
      <c r="AI308" s="30"/>
      <c r="AJ308" s="30"/>
    </row>
    <row r="309" spans="1:36" ht="18.600000000000001" hidden="1" thickBot="1"/>
    <row r="310" spans="1:36" ht="19.95" hidden="1" customHeight="1">
      <c r="A310" s="135"/>
      <c r="B310" s="68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69"/>
      <c r="AG310" s="137" t="s">
        <v>40</v>
      </c>
      <c r="AH310" s="138"/>
      <c r="AI310" s="138"/>
      <c r="AJ310" s="139"/>
    </row>
    <row r="311" spans="1:36" ht="19.95" hidden="1" customHeight="1" thickBot="1">
      <c r="A311" s="136"/>
      <c r="B311" s="56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140"/>
      <c r="AH311" s="141"/>
      <c r="AI311" s="141"/>
      <c r="AJ311" s="142"/>
    </row>
    <row r="312" spans="1:36" ht="86.25" hidden="1" customHeight="1" thickBot="1">
      <c r="A312" s="8" t="s">
        <v>41</v>
      </c>
      <c r="B312" s="74"/>
      <c r="C312" s="50"/>
      <c r="D312" s="50"/>
      <c r="E312" s="49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2"/>
      <c r="AF312" s="52"/>
      <c r="AG312" s="9" t="s">
        <v>42</v>
      </c>
      <c r="AH312" s="10" t="s">
        <v>43</v>
      </c>
      <c r="AI312" s="10" t="s">
        <v>16</v>
      </c>
      <c r="AJ312" s="11" t="s">
        <v>17</v>
      </c>
    </row>
    <row r="313" spans="1:36" ht="21" hidden="1" customHeight="1">
      <c r="A313" s="12" t="s">
        <v>9</v>
      </c>
      <c r="B313" s="59"/>
      <c r="C313" s="60"/>
      <c r="D313" s="60"/>
      <c r="E313" s="60"/>
      <c r="F313" s="60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2"/>
      <c r="Z313" s="62"/>
      <c r="AA313" s="62"/>
      <c r="AB313" s="62"/>
      <c r="AC313" s="62"/>
      <c r="AD313" s="60"/>
      <c r="AE313" s="60"/>
      <c r="AF313" s="63"/>
      <c r="AG313" s="13">
        <f>COUNTIF(B313:AF313,"■")</f>
        <v>0</v>
      </c>
      <c r="AH313" s="14">
        <f>COUNTIF(B313:AF313,"○")+COUNTIF(B313:AF313,"■")</f>
        <v>0</v>
      </c>
      <c r="AI313" s="15">
        <f>COUNTIFS($B$311:$AF$311,"土",B313:AF313,"○")+COUNTIFS($B$311:$AF$311,"日",B313:AF313,"○")+COUNTIFS($B$311:$AF$311,"土",B313:AF313,"■")+COUNTIFS($B$311:$AF$311,"日",B313:AF313,"■")</f>
        <v>0</v>
      </c>
      <c r="AJ313" s="16" t="str">
        <f>IF(AI313&lt;=AG313,"○","×")</f>
        <v>○</v>
      </c>
    </row>
    <row r="314" spans="1:36" ht="21" hidden="1" customHeight="1" thickBot="1">
      <c r="A314" s="17" t="s">
        <v>44</v>
      </c>
      <c r="B314" s="64"/>
      <c r="C314" s="65"/>
      <c r="D314" s="65"/>
      <c r="E314" s="65"/>
      <c r="F314" s="65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5"/>
      <c r="AB314" s="65"/>
      <c r="AC314" s="65"/>
      <c r="AD314" s="65"/>
      <c r="AE314" s="65"/>
      <c r="AF314" s="67"/>
      <c r="AG314" s="18">
        <f>COUNTIF(B314:AF314,"■")</f>
        <v>0</v>
      </c>
      <c r="AH314" s="19">
        <f>COUNTIF(B314:AF314,"○")+COUNTIF(B314:AF314,"■")</f>
        <v>0</v>
      </c>
      <c r="AI314" s="20">
        <f>COUNTIFS($B$311:$AF$311,"土",B314:AF314,"○")+COUNTIFS($B$311:$AF$311,"日",B314:AF314,"○")+COUNTIFS($B$311:$AF$311,"土",B314:AF314,"■")+COUNTIFS($B$311:$AF$311,"日",B314:AF314,"■")</f>
        <v>0</v>
      </c>
      <c r="AJ314" s="21" t="str">
        <f>IF(AI314&lt;=AG314,"○","×")</f>
        <v>○</v>
      </c>
    </row>
    <row r="315" spans="1:36" ht="81" hidden="1" customHeight="1" thickBot="1">
      <c r="A315" s="22" t="s">
        <v>45</v>
      </c>
      <c r="B315" s="48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23"/>
      <c r="AH315" s="24"/>
      <c r="AI315" s="24"/>
      <c r="AJ315" s="25"/>
    </row>
    <row r="316" spans="1:36" ht="7.8" hidden="1" customHeight="1" thickBot="1">
      <c r="A316" s="27"/>
      <c r="B316" s="27"/>
      <c r="C316" s="27"/>
      <c r="D316" s="27"/>
      <c r="E316" s="27"/>
      <c r="F316" s="27"/>
      <c r="G316" s="27"/>
      <c r="H316" s="31"/>
      <c r="I316" s="27"/>
      <c r="J316" s="27"/>
      <c r="K316" s="32"/>
      <c r="L316" s="27"/>
      <c r="M316" s="32"/>
      <c r="N316" s="27"/>
      <c r="O316" s="27"/>
      <c r="P316" s="27"/>
      <c r="Q316" s="27"/>
      <c r="R316" s="32"/>
      <c r="S316" s="27"/>
      <c r="T316" s="27"/>
      <c r="U316" s="27"/>
      <c r="V316" s="27"/>
      <c r="W316" s="32"/>
      <c r="X316" s="32"/>
      <c r="Y316" s="32"/>
      <c r="Z316" s="27"/>
      <c r="AA316" s="27"/>
      <c r="AB316" s="27"/>
      <c r="AC316" s="33"/>
      <c r="AD316" s="32"/>
      <c r="AE316" s="27"/>
      <c r="AF316" s="27"/>
      <c r="AG316" s="30"/>
      <c r="AH316" s="30"/>
      <c r="AI316" s="30"/>
      <c r="AJ316" s="30"/>
    </row>
    <row r="317" spans="1:36" s="26" customFormat="1" ht="21" hidden="1" customHeight="1" thickBo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8"/>
      <c r="L317" s="27"/>
      <c r="M317" s="28"/>
      <c r="N317" s="27"/>
      <c r="O317" s="27"/>
      <c r="P317" s="27"/>
      <c r="Q317" s="27"/>
      <c r="R317" s="28"/>
      <c r="S317" s="27"/>
      <c r="T317" s="27"/>
      <c r="U317" s="27"/>
      <c r="V317" s="76" t="s">
        <v>9</v>
      </c>
      <c r="W317" s="77" t="s">
        <v>44</v>
      </c>
      <c r="X317" s="28"/>
      <c r="Y317" s="27"/>
      <c r="Z317" s="29"/>
      <c r="AA317" s="28"/>
      <c r="AB317" s="27"/>
      <c r="AC317" s="27"/>
      <c r="AD317" s="30"/>
      <c r="AE317" s="30"/>
      <c r="AF317" s="30"/>
      <c r="AG317" s="30"/>
    </row>
    <row r="318" spans="1:36" s="26" customFormat="1" ht="21" hidden="1" customHeight="1" thickBot="1">
      <c r="A318" s="143" t="s">
        <v>70</v>
      </c>
      <c r="B318" s="146" t="s">
        <v>96</v>
      </c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70"/>
      <c r="W318" s="71"/>
      <c r="Y318" s="27"/>
      <c r="AA318" s="28"/>
      <c r="AB318" s="27"/>
      <c r="AC318" s="27"/>
      <c r="AD318" s="30"/>
      <c r="AE318" s="30"/>
      <c r="AG318" s="30"/>
    </row>
    <row r="319" spans="1:36" s="26" customFormat="1" ht="21" hidden="1" customHeight="1" thickBot="1">
      <c r="A319" s="144"/>
      <c r="B319" s="147" t="s">
        <v>97</v>
      </c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70"/>
      <c r="W319" s="71"/>
      <c r="Y319" s="27"/>
      <c r="Z319" s="29"/>
      <c r="AA319" s="30"/>
      <c r="AB319" s="27"/>
      <c r="AC319" s="27"/>
      <c r="AD319" s="30"/>
      <c r="AE319" s="30"/>
      <c r="AF319" s="30"/>
      <c r="AG319" s="30"/>
    </row>
    <row r="320" spans="1:36" s="26" customFormat="1" ht="21" hidden="1" customHeight="1" thickBot="1">
      <c r="A320" s="145"/>
      <c r="B320" s="148" t="s">
        <v>95</v>
      </c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72" t="str">
        <f>IF(V318="○","○",IF(V319="○","○","×"))</f>
        <v>×</v>
      </c>
      <c r="W320" s="11" t="str">
        <f>IF(W318="○","○",IF(W319="○","○","×"))</f>
        <v>×</v>
      </c>
      <c r="Y320" s="27"/>
      <c r="Z320" s="27"/>
      <c r="AA320" s="27"/>
      <c r="AB320" s="27"/>
      <c r="AC320" s="29"/>
      <c r="AD320" s="30"/>
      <c r="AE320" s="27"/>
      <c r="AF320" s="27"/>
      <c r="AG320" s="30"/>
      <c r="AH320" s="30"/>
      <c r="AI320" s="30"/>
      <c r="AJ320" s="30"/>
    </row>
    <row r="321" spans="1:36" ht="18.600000000000001" hidden="1" thickBot="1"/>
    <row r="322" spans="1:36" ht="19.95" hidden="1" customHeight="1">
      <c r="A322" s="135"/>
      <c r="B322" s="68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69"/>
      <c r="AG322" s="137" t="s">
        <v>40</v>
      </c>
      <c r="AH322" s="138"/>
      <c r="AI322" s="138"/>
      <c r="AJ322" s="139"/>
    </row>
    <row r="323" spans="1:36" ht="19.95" hidden="1" customHeight="1" thickBot="1">
      <c r="A323" s="136"/>
      <c r="B323" s="56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140"/>
      <c r="AH323" s="141"/>
      <c r="AI323" s="141"/>
      <c r="AJ323" s="142"/>
    </row>
    <row r="324" spans="1:36" ht="86.25" hidden="1" customHeight="1" thickBot="1">
      <c r="A324" s="8" t="s">
        <v>41</v>
      </c>
      <c r="B324" s="74"/>
      <c r="C324" s="50"/>
      <c r="D324" s="50"/>
      <c r="E324" s="49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2"/>
      <c r="AF324" s="52"/>
      <c r="AG324" s="9" t="s">
        <v>42</v>
      </c>
      <c r="AH324" s="10" t="s">
        <v>43</v>
      </c>
      <c r="AI324" s="10" t="s">
        <v>16</v>
      </c>
      <c r="AJ324" s="11" t="s">
        <v>17</v>
      </c>
    </row>
    <row r="325" spans="1:36" ht="21" hidden="1" customHeight="1">
      <c r="A325" s="12" t="s">
        <v>9</v>
      </c>
      <c r="B325" s="59"/>
      <c r="C325" s="60"/>
      <c r="D325" s="60"/>
      <c r="E325" s="60"/>
      <c r="F325" s="60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2"/>
      <c r="Z325" s="62"/>
      <c r="AA325" s="62"/>
      <c r="AB325" s="62"/>
      <c r="AC325" s="62"/>
      <c r="AD325" s="60"/>
      <c r="AE325" s="60"/>
      <c r="AF325" s="63"/>
      <c r="AG325" s="13">
        <f>COUNTIF(B325:AF325,"■")</f>
        <v>0</v>
      </c>
      <c r="AH325" s="14">
        <f>COUNTIF(B325:AF325,"○")+COUNTIF(B325:AF325,"■")</f>
        <v>0</v>
      </c>
      <c r="AI325" s="15">
        <f>COUNTIFS($B$323:$AF$323,"土",B325:AF325,"○")+COUNTIFS($B$323:$AF$323,"日",B325:AF325,"○")+COUNTIFS($B$323:$AF$323,"土",B325:AF325,"■")+COUNTIFS($B$323:$AF$323,"日",B325:AF325,"■")</f>
        <v>0</v>
      </c>
      <c r="AJ325" s="16" t="str">
        <f>IF(AI325&lt;=AG325,"○","×")</f>
        <v>○</v>
      </c>
    </row>
    <row r="326" spans="1:36" ht="21" hidden="1" customHeight="1" thickBot="1">
      <c r="A326" s="17" t="s">
        <v>44</v>
      </c>
      <c r="B326" s="64"/>
      <c r="C326" s="65"/>
      <c r="D326" s="65"/>
      <c r="E326" s="65"/>
      <c r="F326" s="65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5"/>
      <c r="AB326" s="65"/>
      <c r="AC326" s="65"/>
      <c r="AD326" s="65"/>
      <c r="AE326" s="65"/>
      <c r="AF326" s="67"/>
      <c r="AG326" s="18">
        <f>COUNTIF(B326:AF326,"■")</f>
        <v>0</v>
      </c>
      <c r="AH326" s="19">
        <f>COUNTIF(B326:AF326,"○")+COUNTIF(B326:AF326,"■")</f>
        <v>0</v>
      </c>
      <c r="AI326" s="20">
        <f>COUNTIFS($B$323:$AF$323,"土",B326:AF326,"○")+COUNTIFS($B$323:$AF$323,"日",B326:AF326,"○")+COUNTIFS($B$323:$AF$323,"土",B326:AF326,"■")+COUNTIFS($B$323:$AF$323,"日",B326:AF326,"■")</f>
        <v>0</v>
      </c>
      <c r="AJ326" s="21" t="str">
        <f>IF(AI326&lt;=AG326,"○","×")</f>
        <v>○</v>
      </c>
    </row>
    <row r="327" spans="1:36" ht="81" hidden="1" customHeight="1" thickBot="1">
      <c r="A327" s="22" t="s">
        <v>45</v>
      </c>
      <c r="B327" s="48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23"/>
      <c r="AH327" s="24"/>
      <c r="AI327" s="24"/>
      <c r="AJ327" s="25"/>
    </row>
    <row r="328" spans="1:36" ht="7.8" hidden="1" customHeight="1" thickBot="1">
      <c r="A328" s="27"/>
      <c r="B328" s="27"/>
      <c r="C328" s="27"/>
      <c r="D328" s="27"/>
      <c r="E328" s="27"/>
      <c r="F328" s="27"/>
      <c r="G328" s="27"/>
      <c r="H328" s="31"/>
      <c r="I328" s="27"/>
      <c r="J328" s="27"/>
      <c r="K328" s="32"/>
      <c r="L328" s="27"/>
      <c r="M328" s="32"/>
      <c r="N328" s="27"/>
      <c r="O328" s="27"/>
      <c r="P328" s="27"/>
      <c r="Q328" s="27"/>
      <c r="R328" s="32"/>
      <c r="S328" s="27"/>
      <c r="T328" s="27"/>
      <c r="U328" s="27"/>
      <c r="V328" s="27"/>
      <c r="W328" s="32"/>
      <c r="X328" s="32"/>
      <c r="Y328" s="32"/>
      <c r="Z328" s="27"/>
      <c r="AA328" s="27"/>
      <c r="AB328" s="27"/>
      <c r="AC328" s="33"/>
      <c r="AD328" s="32"/>
      <c r="AE328" s="27"/>
      <c r="AF328" s="27"/>
      <c r="AG328" s="30"/>
      <c r="AH328" s="30"/>
      <c r="AI328" s="30"/>
      <c r="AJ328" s="30"/>
    </row>
    <row r="329" spans="1:36" s="26" customFormat="1" ht="21" hidden="1" customHeight="1" thickBo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8"/>
      <c r="L329" s="27"/>
      <c r="M329" s="28"/>
      <c r="N329" s="27"/>
      <c r="O329" s="27"/>
      <c r="P329" s="27"/>
      <c r="Q329" s="27"/>
      <c r="R329" s="28"/>
      <c r="S329" s="27"/>
      <c r="T329" s="27"/>
      <c r="U329" s="27"/>
      <c r="V329" s="76" t="s">
        <v>9</v>
      </c>
      <c r="W329" s="77" t="s">
        <v>44</v>
      </c>
      <c r="X329" s="28"/>
      <c r="Y329" s="27"/>
      <c r="Z329" s="29"/>
      <c r="AA329" s="28"/>
      <c r="AB329" s="27"/>
      <c r="AC329" s="27"/>
      <c r="AD329" s="30"/>
      <c r="AE329" s="30"/>
      <c r="AF329" s="30"/>
      <c r="AG329" s="30"/>
    </row>
    <row r="330" spans="1:36" s="26" customFormat="1" ht="21" hidden="1" customHeight="1" thickBot="1">
      <c r="A330" s="143" t="s">
        <v>70</v>
      </c>
      <c r="B330" s="146" t="s">
        <v>96</v>
      </c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70"/>
      <c r="W330" s="71"/>
      <c r="Y330" s="27"/>
      <c r="AA330" s="28"/>
      <c r="AB330" s="27"/>
      <c r="AC330" s="27"/>
      <c r="AD330" s="30"/>
      <c r="AE330" s="30"/>
      <c r="AG330" s="30"/>
    </row>
    <row r="331" spans="1:36" s="26" customFormat="1" ht="21" hidden="1" customHeight="1" thickBot="1">
      <c r="A331" s="144"/>
      <c r="B331" s="147" t="s">
        <v>97</v>
      </c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70"/>
      <c r="W331" s="71"/>
      <c r="Y331" s="27"/>
      <c r="Z331" s="29"/>
      <c r="AA331" s="30"/>
      <c r="AB331" s="27"/>
      <c r="AC331" s="27"/>
      <c r="AD331" s="30"/>
      <c r="AE331" s="30"/>
      <c r="AF331" s="30"/>
      <c r="AG331" s="30"/>
    </row>
    <row r="332" spans="1:36" s="26" customFormat="1" ht="21" hidden="1" customHeight="1" thickBot="1">
      <c r="A332" s="145"/>
      <c r="B332" s="148" t="s">
        <v>95</v>
      </c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72" t="str">
        <f>IF(V330="○","○",IF(V331="○","○","×"))</f>
        <v>×</v>
      </c>
      <c r="W332" s="11" t="str">
        <f>IF(W330="○","○",IF(W331="○","○","×"))</f>
        <v>×</v>
      </c>
      <c r="Y332" s="27"/>
      <c r="Z332" s="27"/>
      <c r="AA332" s="27"/>
      <c r="AB332" s="27"/>
      <c r="AC332" s="29"/>
      <c r="AD332" s="30"/>
      <c r="AE332" s="27"/>
      <c r="AF332" s="27"/>
      <c r="AG332" s="30"/>
      <c r="AH332" s="30"/>
      <c r="AI332" s="30"/>
      <c r="AJ332" s="30"/>
    </row>
    <row r="333" spans="1:36" ht="18.600000000000001" hidden="1" thickBot="1"/>
    <row r="334" spans="1:36" ht="19.95" hidden="1" customHeight="1">
      <c r="A334" s="135"/>
      <c r="B334" s="68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69"/>
      <c r="AG334" s="137" t="s">
        <v>40</v>
      </c>
      <c r="AH334" s="138"/>
      <c r="AI334" s="138"/>
      <c r="AJ334" s="139"/>
    </row>
    <row r="335" spans="1:36" ht="19.95" hidden="1" customHeight="1" thickBot="1">
      <c r="A335" s="136"/>
      <c r="B335" s="56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140"/>
      <c r="AH335" s="141"/>
      <c r="AI335" s="141"/>
      <c r="AJ335" s="142"/>
    </row>
    <row r="336" spans="1:36" ht="86.25" hidden="1" customHeight="1" thickBot="1">
      <c r="A336" s="8" t="s">
        <v>41</v>
      </c>
      <c r="B336" s="74"/>
      <c r="C336" s="50"/>
      <c r="D336" s="50"/>
      <c r="E336" s="49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2"/>
      <c r="AF336" s="52"/>
      <c r="AG336" s="9" t="s">
        <v>42</v>
      </c>
      <c r="AH336" s="10" t="s">
        <v>43</v>
      </c>
      <c r="AI336" s="10" t="s">
        <v>16</v>
      </c>
      <c r="AJ336" s="11" t="s">
        <v>17</v>
      </c>
    </row>
    <row r="337" spans="1:36" ht="21" hidden="1" customHeight="1">
      <c r="A337" s="12" t="s">
        <v>9</v>
      </c>
      <c r="B337" s="59"/>
      <c r="C337" s="60"/>
      <c r="D337" s="60"/>
      <c r="E337" s="60"/>
      <c r="F337" s="60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2"/>
      <c r="Z337" s="62"/>
      <c r="AA337" s="62"/>
      <c r="AB337" s="62"/>
      <c r="AC337" s="62"/>
      <c r="AD337" s="60"/>
      <c r="AE337" s="60"/>
      <c r="AF337" s="63"/>
      <c r="AG337" s="13">
        <f>COUNTIF(B337:AF337,"■")</f>
        <v>0</v>
      </c>
      <c r="AH337" s="14">
        <f>COUNTIF(B337:AF337,"○")+COUNTIF(B337:AF337,"■")</f>
        <v>0</v>
      </c>
      <c r="AI337" s="15">
        <f>COUNTIFS($B$335:$AF$335,"土",B337:AF337,"○")+COUNTIFS($B$335:$AF$335,"日",B337:AF337,"○")+COUNTIFS($B$335:$AF$335,"土",B337:AF337,"■")+COUNTIFS($B$335:$AF$335,"日",B337:AF337,"■")</f>
        <v>0</v>
      </c>
      <c r="AJ337" s="16" t="str">
        <f>IF(AI337&lt;=AG337,"○","×")</f>
        <v>○</v>
      </c>
    </row>
    <row r="338" spans="1:36" ht="21" hidden="1" customHeight="1" thickBot="1">
      <c r="A338" s="17" t="s">
        <v>44</v>
      </c>
      <c r="B338" s="64"/>
      <c r="C338" s="65"/>
      <c r="D338" s="65"/>
      <c r="E338" s="65"/>
      <c r="F338" s="65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5"/>
      <c r="AB338" s="65"/>
      <c r="AC338" s="65"/>
      <c r="AD338" s="65"/>
      <c r="AE338" s="65"/>
      <c r="AF338" s="67"/>
      <c r="AG338" s="18">
        <f>COUNTIF(B338:AF338,"■")</f>
        <v>0</v>
      </c>
      <c r="AH338" s="19">
        <f>COUNTIF(B338:AF338,"○")+COUNTIF(B338:AF338,"■")</f>
        <v>0</v>
      </c>
      <c r="AI338" s="20">
        <f>COUNTIFS($B$335:$AF$335,"土",B338:AF338,"○")+COUNTIFS($B$335:$AF$335,"日",B338:AF338,"○")+COUNTIFS($B$335:$AF$335,"土",B338:AF338,"■")+COUNTIFS($B$335:$AF$335,"日",B338:AF338,"■")</f>
        <v>0</v>
      </c>
      <c r="AJ338" s="21" t="str">
        <f>IF(AI338&lt;=AG338,"○","×")</f>
        <v>○</v>
      </c>
    </row>
    <row r="339" spans="1:36" ht="81" hidden="1" customHeight="1" thickBot="1">
      <c r="A339" s="22" t="s">
        <v>45</v>
      </c>
      <c r="B339" s="48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23"/>
      <c r="AH339" s="24"/>
      <c r="AI339" s="24"/>
      <c r="AJ339" s="25"/>
    </row>
    <row r="340" spans="1:36" ht="7.8" hidden="1" customHeight="1" thickBot="1">
      <c r="A340" s="27"/>
      <c r="B340" s="27"/>
      <c r="C340" s="27"/>
      <c r="D340" s="27"/>
      <c r="E340" s="27"/>
      <c r="F340" s="27"/>
      <c r="G340" s="27"/>
      <c r="H340" s="31"/>
      <c r="I340" s="27"/>
      <c r="J340" s="27"/>
      <c r="K340" s="32"/>
      <c r="L340" s="27"/>
      <c r="M340" s="32"/>
      <c r="N340" s="27"/>
      <c r="O340" s="27"/>
      <c r="P340" s="27"/>
      <c r="Q340" s="27"/>
      <c r="R340" s="32"/>
      <c r="S340" s="27"/>
      <c r="T340" s="27"/>
      <c r="U340" s="27"/>
      <c r="V340" s="27"/>
      <c r="W340" s="32"/>
      <c r="X340" s="32"/>
      <c r="Y340" s="32"/>
      <c r="Z340" s="27"/>
      <c r="AA340" s="27"/>
      <c r="AB340" s="27"/>
      <c r="AC340" s="33"/>
      <c r="AD340" s="32"/>
      <c r="AE340" s="27"/>
      <c r="AF340" s="27"/>
      <c r="AG340" s="30"/>
      <c r="AH340" s="30"/>
      <c r="AI340" s="30"/>
      <c r="AJ340" s="30"/>
    </row>
    <row r="341" spans="1:36" s="26" customFormat="1" ht="21" hidden="1" customHeight="1" thickBo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8"/>
      <c r="L341" s="27"/>
      <c r="M341" s="28"/>
      <c r="N341" s="27"/>
      <c r="O341" s="27"/>
      <c r="P341" s="27"/>
      <c r="Q341" s="27"/>
      <c r="R341" s="28"/>
      <c r="S341" s="27"/>
      <c r="T341" s="27"/>
      <c r="U341" s="27"/>
      <c r="V341" s="76" t="s">
        <v>9</v>
      </c>
      <c r="W341" s="77" t="s">
        <v>44</v>
      </c>
      <c r="X341" s="28"/>
      <c r="Y341" s="27"/>
      <c r="Z341" s="29"/>
      <c r="AA341" s="28"/>
      <c r="AB341" s="27"/>
      <c r="AC341" s="27"/>
      <c r="AD341" s="30"/>
      <c r="AE341" s="30"/>
      <c r="AF341" s="30"/>
      <c r="AG341" s="30"/>
    </row>
    <row r="342" spans="1:36" s="26" customFormat="1" ht="21" hidden="1" customHeight="1" thickBot="1">
      <c r="A342" s="143" t="s">
        <v>70</v>
      </c>
      <c r="B342" s="146" t="s">
        <v>96</v>
      </c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70"/>
      <c r="W342" s="71"/>
      <c r="Y342" s="27"/>
      <c r="AA342" s="28"/>
      <c r="AB342" s="27"/>
      <c r="AC342" s="27"/>
      <c r="AD342" s="30"/>
      <c r="AE342" s="30"/>
      <c r="AG342" s="30"/>
    </row>
    <row r="343" spans="1:36" s="26" customFormat="1" ht="21" hidden="1" customHeight="1" thickBot="1">
      <c r="A343" s="144"/>
      <c r="B343" s="147" t="s">
        <v>97</v>
      </c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70"/>
      <c r="W343" s="71"/>
      <c r="Y343" s="27"/>
      <c r="Z343" s="29"/>
      <c r="AA343" s="30"/>
      <c r="AB343" s="27"/>
      <c r="AC343" s="27"/>
      <c r="AD343" s="30"/>
      <c r="AE343" s="30"/>
      <c r="AF343" s="30"/>
      <c r="AG343" s="30"/>
    </row>
    <row r="344" spans="1:36" s="26" customFormat="1" ht="21" hidden="1" customHeight="1" thickBot="1">
      <c r="A344" s="145"/>
      <c r="B344" s="148" t="s">
        <v>95</v>
      </c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72" t="str">
        <f>IF(V342="○","○",IF(V343="○","○","×"))</f>
        <v>×</v>
      </c>
      <c r="W344" s="11" t="str">
        <f>IF(W342="○","○",IF(W343="○","○","×"))</f>
        <v>×</v>
      </c>
      <c r="Y344" s="27"/>
      <c r="Z344" s="27"/>
      <c r="AA344" s="27"/>
      <c r="AB344" s="27"/>
      <c r="AC344" s="29"/>
      <c r="AD344" s="30"/>
      <c r="AE344" s="27"/>
      <c r="AF344" s="27"/>
      <c r="AG344" s="30"/>
      <c r="AH344" s="30"/>
      <c r="AI344" s="30"/>
      <c r="AJ344" s="30"/>
    </row>
    <row r="345" spans="1:36" ht="18.600000000000001" hidden="1" thickBot="1"/>
    <row r="346" spans="1:36" ht="19.95" hidden="1" customHeight="1">
      <c r="A346" s="135"/>
      <c r="B346" s="68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69"/>
      <c r="AG346" s="137" t="s">
        <v>40</v>
      </c>
      <c r="AH346" s="138"/>
      <c r="AI346" s="138"/>
      <c r="AJ346" s="139"/>
    </row>
    <row r="347" spans="1:36" ht="19.95" hidden="1" customHeight="1" thickBot="1">
      <c r="A347" s="136"/>
      <c r="B347" s="56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140"/>
      <c r="AH347" s="141"/>
      <c r="AI347" s="141"/>
      <c r="AJ347" s="142"/>
    </row>
    <row r="348" spans="1:36" ht="86.25" hidden="1" customHeight="1" thickBot="1">
      <c r="A348" s="8" t="s">
        <v>41</v>
      </c>
      <c r="B348" s="74"/>
      <c r="C348" s="50"/>
      <c r="D348" s="50"/>
      <c r="E348" s="49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2"/>
      <c r="AF348" s="52"/>
      <c r="AG348" s="9" t="s">
        <v>42</v>
      </c>
      <c r="AH348" s="10" t="s">
        <v>43</v>
      </c>
      <c r="AI348" s="10" t="s">
        <v>16</v>
      </c>
      <c r="AJ348" s="11" t="s">
        <v>17</v>
      </c>
    </row>
    <row r="349" spans="1:36" ht="21" hidden="1" customHeight="1">
      <c r="A349" s="12" t="s">
        <v>9</v>
      </c>
      <c r="B349" s="59"/>
      <c r="C349" s="60"/>
      <c r="D349" s="60"/>
      <c r="E349" s="60"/>
      <c r="F349" s="60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2"/>
      <c r="Z349" s="62"/>
      <c r="AA349" s="62"/>
      <c r="AB349" s="62"/>
      <c r="AC349" s="62"/>
      <c r="AD349" s="60"/>
      <c r="AE349" s="60"/>
      <c r="AF349" s="63"/>
      <c r="AG349" s="13">
        <f>COUNTIF(B349:AF349,"■")</f>
        <v>0</v>
      </c>
      <c r="AH349" s="14">
        <f>COUNTIF(B349:AF349,"○")+COUNTIF(B349:AF349,"■")</f>
        <v>0</v>
      </c>
      <c r="AI349" s="15">
        <f>COUNTIFS($B$347:$AF$347,"土",B349:AF349,"○")+COUNTIFS($B$347:$AF$347,"日",B349:AF349,"○")+COUNTIFS($B$347:$AF$347,"土",B349:AF349,"■")+COUNTIFS($B$347:$AF$347,"日",B349:AF349,"■")</f>
        <v>0</v>
      </c>
      <c r="AJ349" s="16" t="str">
        <f>IF(AI349&lt;=AG349,"○","×")</f>
        <v>○</v>
      </c>
    </row>
    <row r="350" spans="1:36" ht="21" hidden="1" customHeight="1" thickBot="1">
      <c r="A350" s="17" t="s">
        <v>44</v>
      </c>
      <c r="B350" s="64"/>
      <c r="C350" s="65"/>
      <c r="D350" s="65"/>
      <c r="E350" s="65"/>
      <c r="F350" s="65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5"/>
      <c r="AB350" s="65"/>
      <c r="AC350" s="65"/>
      <c r="AD350" s="65"/>
      <c r="AE350" s="65"/>
      <c r="AF350" s="67"/>
      <c r="AG350" s="18">
        <f>COUNTIF(B350:AF350,"■")</f>
        <v>0</v>
      </c>
      <c r="AH350" s="19">
        <f>COUNTIF(B350:AF350,"○")+COUNTIF(B350:AF350,"■")</f>
        <v>0</v>
      </c>
      <c r="AI350" s="20">
        <f>COUNTIFS($B$347:$AF$347,"土",B350:AF350,"○")+COUNTIFS($B$347:$AF$347,"日",B350:AF350,"○")+COUNTIFS($B$347:$AF$347,"土",B350:AF350,"■")+COUNTIFS($B$347:$AF$347,"日",B350:AF350,"■")</f>
        <v>0</v>
      </c>
      <c r="AJ350" s="21" t="str">
        <f>IF(AI350&lt;=AG350,"○","×")</f>
        <v>○</v>
      </c>
    </row>
    <row r="351" spans="1:36" ht="81" hidden="1" customHeight="1" thickBot="1">
      <c r="A351" s="22" t="s">
        <v>45</v>
      </c>
      <c r="B351" s="48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23"/>
      <c r="AH351" s="24"/>
      <c r="AI351" s="24"/>
      <c r="AJ351" s="25"/>
    </row>
    <row r="352" spans="1:36" ht="7.8" hidden="1" customHeight="1" thickBot="1">
      <c r="A352" s="27"/>
      <c r="B352" s="27"/>
      <c r="C352" s="27"/>
      <c r="D352" s="27"/>
      <c r="E352" s="27"/>
      <c r="F352" s="27"/>
      <c r="G352" s="27"/>
      <c r="H352" s="31"/>
      <c r="I352" s="27"/>
      <c r="J352" s="27"/>
      <c r="K352" s="32"/>
      <c r="L352" s="27"/>
      <c r="M352" s="32"/>
      <c r="N352" s="27"/>
      <c r="O352" s="27"/>
      <c r="P352" s="27"/>
      <c r="Q352" s="27"/>
      <c r="R352" s="32"/>
      <c r="S352" s="27"/>
      <c r="T352" s="27"/>
      <c r="U352" s="27"/>
      <c r="V352" s="27"/>
      <c r="W352" s="32"/>
      <c r="X352" s="32"/>
      <c r="Y352" s="32"/>
      <c r="Z352" s="27"/>
      <c r="AA352" s="27"/>
      <c r="AB352" s="27"/>
      <c r="AC352" s="33"/>
      <c r="AD352" s="32"/>
      <c r="AE352" s="27"/>
      <c r="AF352" s="27"/>
      <c r="AG352" s="30"/>
      <c r="AH352" s="30"/>
      <c r="AI352" s="30"/>
      <c r="AJ352" s="30"/>
    </row>
    <row r="353" spans="1:36" s="26" customFormat="1" ht="21" hidden="1" customHeight="1" thickBo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8"/>
      <c r="L353" s="27"/>
      <c r="M353" s="28"/>
      <c r="N353" s="27"/>
      <c r="O353" s="27"/>
      <c r="P353" s="27"/>
      <c r="Q353" s="27"/>
      <c r="R353" s="28"/>
      <c r="S353" s="27"/>
      <c r="T353" s="27"/>
      <c r="U353" s="27"/>
      <c r="V353" s="76" t="s">
        <v>9</v>
      </c>
      <c r="W353" s="77" t="s">
        <v>44</v>
      </c>
      <c r="X353" s="28"/>
      <c r="Y353" s="27"/>
      <c r="Z353" s="29"/>
      <c r="AA353" s="28"/>
      <c r="AB353" s="27"/>
      <c r="AC353" s="27"/>
      <c r="AD353" s="30"/>
      <c r="AE353" s="30"/>
      <c r="AF353" s="30"/>
      <c r="AG353" s="30"/>
    </row>
    <row r="354" spans="1:36" s="26" customFormat="1" ht="21" hidden="1" customHeight="1" thickBot="1">
      <c r="A354" s="143" t="s">
        <v>70</v>
      </c>
      <c r="B354" s="146" t="s">
        <v>96</v>
      </c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70"/>
      <c r="W354" s="71"/>
      <c r="Y354" s="27"/>
      <c r="AA354" s="28"/>
      <c r="AB354" s="27"/>
      <c r="AC354" s="27"/>
      <c r="AD354" s="30"/>
      <c r="AE354" s="30"/>
      <c r="AG354" s="30"/>
    </row>
    <row r="355" spans="1:36" s="26" customFormat="1" ht="21" hidden="1" customHeight="1" thickBot="1">
      <c r="A355" s="144"/>
      <c r="B355" s="147" t="s">
        <v>97</v>
      </c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70"/>
      <c r="W355" s="71"/>
      <c r="Y355" s="27"/>
      <c r="Z355" s="29"/>
      <c r="AA355" s="30"/>
      <c r="AB355" s="27"/>
      <c r="AC355" s="27"/>
      <c r="AD355" s="30"/>
      <c r="AE355" s="30"/>
      <c r="AF355" s="30"/>
      <c r="AG355" s="30"/>
    </row>
    <row r="356" spans="1:36" s="26" customFormat="1" ht="21" hidden="1" customHeight="1" thickBot="1">
      <c r="A356" s="145"/>
      <c r="B356" s="148" t="s">
        <v>95</v>
      </c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72" t="str">
        <f>IF(V354="○","○",IF(V355="○","○","×"))</f>
        <v>×</v>
      </c>
      <c r="W356" s="11" t="str">
        <f>IF(W354="○","○",IF(W355="○","○","×"))</f>
        <v>×</v>
      </c>
      <c r="Y356" s="27"/>
      <c r="Z356" s="27"/>
      <c r="AA356" s="27"/>
      <c r="AB356" s="27"/>
      <c r="AC356" s="29"/>
      <c r="AD356" s="30"/>
      <c r="AE356" s="27"/>
      <c r="AF356" s="27"/>
      <c r="AG356" s="30"/>
      <c r="AH356" s="30"/>
      <c r="AI356" s="30"/>
      <c r="AJ356" s="30"/>
    </row>
    <row r="357" spans="1:36" ht="18.600000000000001" hidden="1" thickBot="1"/>
    <row r="358" spans="1:36" ht="19.95" hidden="1" customHeight="1">
      <c r="A358" s="135"/>
      <c r="B358" s="68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69"/>
      <c r="AG358" s="137" t="s">
        <v>40</v>
      </c>
      <c r="AH358" s="138"/>
      <c r="AI358" s="138"/>
      <c r="AJ358" s="139"/>
    </row>
    <row r="359" spans="1:36" ht="19.95" hidden="1" customHeight="1" thickBot="1">
      <c r="A359" s="136"/>
      <c r="B359" s="56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140"/>
      <c r="AH359" s="141"/>
      <c r="AI359" s="141"/>
      <c r="AJ359" s="142"/>
    </row>
    <row r="360" spans="1:36" ht="86.25" hidden="1" customHeight="1" thickBot="1">
      <c r="A360" s="8" t="s">
        <v>41</v>
      </c>
      <c r="B360" s="74"/>
      <c r="C360" s="50"/>
      <c r="D360" s="50"/>
      <c r="E360" s="49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2"/>
      <c r="AF360" s="52"/>
      <c r="AG360" s="9" t="s">
        <v>42</v>
      </c>
      <c r="AH360" s="10" t="s">
        <v>43</v>
      </c>
      <c r="AI360" s="10" t="s">
        <v>16</v>
      </c>
      <c r="AJ360" s="11" t="s">
        <v>17</v>
      </c>
    </row>
    <row r="361" spans="1:36" ht="21" hidden="1" customHeight="1">
      <c r="A361" s="12" t="s">
        <v>9</v>
      </c>
      <c r="B361" s="59"/>
      <c r="C361" s="60"/>
      <c r="D361" s="60"/>
      <c r="E361" s="60"/>
      <c r="F361" s="60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2"/>
      <c r="Z361" s="62"/>
      <c r="AA361" s="62"/>
      <c r="AB361" s="62"/>
      <c r="AC361" s="62"/>
      <c r="AD361" s="60"/>
      <c r="AE361" s="60"/>
      <c r="AF361" s="63"/>
      <c r="AG361" s="13">
        <f>COUNTIF(B361:AF361,"■")</f>
        <v>0</v>
      </c>
      <c r="AH361" s="14">
        <f>COUNTIF(B361:AF361,"○")+COUNTIF(B361:AF361,"■")</f>
        <v>0</v>
      </c>
      <c r="AI361" s="15">
        <f>COUNTIFS($B$359:$AF$359,"土",B361:AF361,"○")+COUNTIFS($B$359:$AF$359,"日",B361:AF361,"○")+COUNTIFS($B$359:$AF$359,"土",B361:AF361,"■")+COUNTIFS($B$359:$AF$359,"日",B361:AF361,"■")</f>
        <v>0</v>
      </c>
      <c r="AJ361" s="16" t="str">
        <f>IF(AI361&lt;=AG361,"○","×")</f>
        <v>○</v>
      </c>
    </row>
    <row r="362" spans="1:36" ht="21" hidden="1" customHeight="1" thickBot="1">
      <c r="A362" s="17" t="s">
        <v>44</v>
      </c>
      <c r="B362" s="64"/>
      <c r="C362" s="65"/>
      <c r="D362" s="65"/>
      <c r="E362" s="65"/>
      <c r="F362" s="65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5"/>
      <c r="AB362" s="65"/>
      <c r="AC362" s="65"/>
      <c r="AD362" s="65"/>
      <c r="AE362" s="65"/>
      <c r="AF362" s="67"/>
      <c r="AG362" s="18">
        <f>COUNTIF(B362:AF362,"■")</f>
        <v>0</v>
      </c>
      <c r="AH362" s="19">
        <f>COUNTIF(B362:AF362,"○")+COUNTIF(B362:AF362,"■")</f>
        <v>0</v>
      </c>
      <c r="AI362" s="20">
        <f>COUNTIFS($B$359:$AF$359,"土",B362:AF362,"○")+COUNTIFS($B$359:$AF$359,"日",B362:AF362,"○")+COUNTIFS($B$359:$AF$359,"土",B362:AF362,"■")+COUNTIFS($B$359:$AF$359,"日",B362:AF362,"■")</f>
        <v>0</v>
      </c>
      <c r="AJ362" s="21" t="str">
        <f>IF(AI362&lt;=AG362,"○","×")</f>
        <v>○</v>
      </c>
    </row>
    <row r="363" spans="1:36" ht="81" hidden="1" customHeight="1" thickBot="1">
      <c r="A363" s="22" t="s">
        <v>45</v>
      </c>
      <c r="B363" s="48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23"/>
      <c r="AH363" s="24"/>
      <c r="AI363" s="24"/>
      <c r="AJ363" s="25"/>
    </row>
    <row r="364" spans="1:36" ht="7.8" hidden="1" customHeight="1" thickBot="1">
      <c r="A364" s="27"/>
      <c r="B364" s="27"/>
      <c r="C364" s="27"/>
      <c r="D364" s="27"/>
      <c r="E364" s="27"/>
      <c r="F364" s="27"/>
      <c r="G364" s="27"/>
      <c r="H364" s="31"/>
      <c r="I364" s="27"/>
      <c r="J364" s="27"/>
      <c r="K364" s="32"/>
      <c r="L364" s="27"/>
      <c r="M364" s="32"/>
      <c r="N364" s="27"/>
      <c r="O364" s="27"/>
      <c r="P364" s="27"/>
      <c r="Q364" s="27"/>
      <c r="R364" s="32"/>
      <c r="S364" s="27"/>
      <c r="T364" s="27"/>
      <c r="U364" s="27"/>
      <c r="V364" s="27"/>
      <c r="W364" s="32"/>
      <c r="X364" s="32"/>
      <c r="Y364" s="32"/>
      <c r="Z364" s="27"/>
      <c r="AA364" s="27"/>
      <c r="AB364" s="27"/>
      <c r="AC364" s="33"/>
      <c r="AD364" s="32"/>
      <c r="AE364" s="27"/>
      <c r="AF364" s="27"/>
      <c r="AG364" s="30"/>
      <c r="AH364" s="30"/>
      <c r="AI364" s="30"/>
      <c r="AJ364" s="30"/>
    </row>
    <row r="365" spans="1:36" s="26" customFormat="1" ht="21" hidden="1" customHeight="1" thickBo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8"/>
      <c r="L365" s="27"/>
      <c r="M365" s="28"/>
      <c r="N365" s="27"/>
      <c r="O365" s="27"/>
      <c r="P365" s="27"/>
      <c r="Q365" s="27"/>
      <c r="R365" s="28"/>
      <c r="S365" s="27"/>
      <c r="T365" s="27"/>
      <c r="U365" s="27"/>
      <c r="V365" s="76" t="s">
        <v>9</v>
      </c>
      <c r="W365" s="77" t="s">
        <v>44</v>
      </c>
      <c r="X365" s="28"/>
      <c r="Y365" s="27"/>
      <c r="Z365" s="29"/>
      <c r="AA365" s="28"/>
      <c r="AB365" s="27"/>
      <c r="AC365" s="27"/>
      <c r="AD365" s="30"/>
      <c r="AE365" s="30"/>
      <c r="AF365" s="30"/>
      <c r="AG365" s="30"/>
    </row>
    <row r="366" spans="1:36" s="26" customFormat="1" ht="21" hidden="1" customHeight="1" thickBot="1">
      <c r="A366" s="143" t="s">
        <v>70</v>
      </c>
      <c r="B366" s="146" t="s">
        <v>96</v>
      </c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70"/>
      <c r="W366" s="71"/>
      <c r="Y366" s="27"/>
      <c r="AA366" s="28"/>
      <c r="AB366" s="27"/>
      <c r="AC366" s="27"/>
      <c r="AD366" s="30"/>
      <c r="AE366" s="30"/>
      <c r="AG366" s="30"/>
    </row>
    <row r="367" spans="1:36" s="26" customFormat="1" ht="21" hidden="1" customHeight="1" thickBot="1">
      <c r="A367" s="144"/>
      <c r="B367" s="147" t="s">
        <v>97</v>
      </c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70"/>
      <c r="W367" s="71"/>
      <c r="Y367" s="27"/>
      <c r="Z367" s="29"/>
      <c r="AA367" s="30"/>
      <c r="AB367" s="27"/>
      <c r="AC367" s="27"/>
      <c r="AD367" s="30"/>
      <c r="AE367" s="30"/>
      <c r="AF367" s="30"/>
      <c r="AG367" s="30"/>
    </row>
    <row r="368" spans="1:36" s="26" customFormat="1" ht="21" hidden="1" customHeight="1" thickBot="1">
      <c r="A368" s="145"/>
      <c r="B368" s="148" t="s">
        <v>95</v>
      </c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72" t="str">
        <f>IF(V366="○","○",IF(V367="○","○","×"))</f>
        <v>×</v>
      </c>
      <c r="W368" s="11" t="str">
        <f>IF(W366="○","○",IF(W367="○","○","×"))</f>
        <v>×</v>
      </c>
      <c r="Y368" s="27"/>
      <c r="Z368" s="27"/>
      <c r="AA368" s="27"/>
      <c r="AB368" s="27"/>
      <c r="AC368" s="29"/>
      <c r="AD368" s="30"/>
      <c r="AE368" s="27"/>
      <c r="AF368" s="27"/>
      <c r="AG368" s="30"/>
      <c r="AH368" s="30"/>
      <c r="AI368" s="30"/>
      <c r="AJ368" s="30"/>
    </row>
    <row r="369" spans="1:36" ht="18.600000000000001" hidden="1" thickBot="1"/>
    <row r="370" spans="1:36" ht="19.95" hidden="1" customHeight="1">
      <c r="A370" s="135"/>
      <c r="B370" s="68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69"/>
      <c r="AG370" s="137" t="s">
        <v>40</v>
      </c>
      <c r="AH370" s="138"/>
      <c r="AI370" s="138"/>
      <c r="AJ370" s="139"/>
    </row>
    <row r="371" spans="1:36" ht="19.95" hidden="1" customHeight="1" thickBot="1">
      <c r="A371" s="136"/>
      <c r="B371" s="56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140"/>
      <c r="AH371" s="141"/>
      <c r="AI371" s="141"/>
      <c r="AJ371" s="142"/>
    </row>
    <row r="372" spans="1:36" ht="86.25" hidden="1" customHeight="1" thickBot="1">
      <c r="A372" s="8" t="s">
        <v>41</v>
      </c>
      <c r="B372" s="74"/>
      <c r="C372" s="50"/>
      <c r="D372" s="50"/>
      <c r="E372" s="49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2"/>
      <c r="AF372" s="52"/>
      <c r="AG372" s="9" t="s">
        <v>42</v>
      </c>
      <c r="AH372" s="10" t="s">
        <v>43</v>
      </c>
      <c r="AI372" s="10" t="s">
        <v>16</v>
      </c>
      <c r="AJ372" s="11" t="s">
        <v>17</v>
      </c>
    </row>
    <row r="373" spans="1:36" ht="21" hidden="1" customHeight="1">
      <c r="A373" s="12" t="s">
        <v>9</v>
      </c>
      <c r="B373" s="59"/>
      <c r="C373" s="60"/>
      <c r="D373" s="60"/>
      <c r="E373" s="60"/>
      <c r="F373" s="60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2"/>
      <c r="Z373" s="62"/>
      <c r="AA373" s="62"/>
      <c r="AB373" s="62"/>
      <c r="AC373" s="62"/>
      <c r="AD373" s="60"/>
      <c r="AE373" s="60"/>
      <c r="AF373" s="63"/>
      <c r="AG373" s="13">
        <f>COUNTIF(B373:AF373,"■")</f>
        <v>0</v>
      </c>
      <c r="AH373" s="14">
        <f>COUNTIF(B373:AF373,"○")+COUNTIF(B373:AF373,"■")</f>
        <v>0</v>
      </c>
      <c r="AI373" s="15">
        <f>COUNTIFS($B$371:$AF$371,"土",B373:AF373,"○")+COUNTIFS($B$371:$AF$371,"日",B373:AF373,"○")+COUNTIFS($B$371:$AF$371,"土",B373:AF373,"■")+COUNTIFS($B$371:$AF$371,"日",B373:AF373,"■")</f>
        <v>0</v>
      </c>
      <c r="AJ373" s="16" t="str">
        <f>IF(AI373&lt;=AG373,"○","×")</f>
        <v>○</v>
      </c>
    </row>
    <row r="374" spans="1:36" ht="21" hidden="1" customHeight="1" thickBot="1">
      <c r="A374" s="17" t="s">
        <v>44</v>
      </c>
      <c r="B374" s="64"/>
      <c r="C374" s="65"/>
      <c r="D374" s="65"/>
      <c r="E374" s="65"/>
      <c r="F374" s="65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5"/>
      <c r="AB374" s="65"/>
      <c r="AC374" s="65"/>
      <c r="AD374" s="65"/>
      <c r="AE374" s="65"/>
      <c r="AF374" s="67"/>
      <c r="AG374" s="18">
        <f>COUNTIF(B374:AF374,"■")</f>
        <v>0</v>
      </c>
      <c r="AH374" s="19">
        <f>COUNTIF(B374:AF374,"○")+COUNTIF(B374:AF374,"■")</f>
        <v>0</v>
      </c>
      <c r="AI374" s="20">
        <f>COUNTIFS($B$371:$AF$371,"土",B374:AF374,"○")+COUNTIFS($B$371:$AF$371,"日",B374:AF374,"○")+COUNTIFS($B$371:$AF$371,"土",B374:AF374,"■")+COUNTIFS($B$371:$AF$371,"日",B374:AF374,"■")</f>
        <v>0</v>
      </c>
      <c r="AJ374" s="21" t="str">
        <f>IF(AI374&lt;=AG374,"○","×")</f>
        <v>○</v>
      </c>
    </row>
    <row r="375" spans="1:36" ht="81" hidden="1" customHeight="1" thickBot="1">
      <c r="A375" s="22" t="s">
        <v>45</v>
      </c>
      <c r="B375" s="48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23"/>
      <c r="AH375" s="24"/>
      <c r="AI375" s="24"/>
      <c r="AJ375" s="25"/>
    </row>
    <row r="376" spans="1:36" ht="7.8" hidden="1" customHeight="1" thickBot="1">
      <c r="A376" s="27"/>
      <c r="B376" s="27"/>
      <c r="C376" s="27"/>
      <c r="D376" s="27"/>
      <c r="E376" s="27"/>
      <c r="F376" s="27"/>
      <c r="G376" s="27"/>
      <c r="H376" s="31"/>
      <c r="I376" s="27"/>
      <c r="J376" s="27"/>
      <c r="K376" s="32"/>
      <c r="L376" s="27"/>
      <c r="M376" s="32"/>
      <c r="N376" s="27"/>
      <c r="O376" s="27"/>
      <c r="P376" s="27"/>
      <c r="Q376" s="27"/>
      <c r="R376" s="32"/>
      <c r="S376" s="27"/>
      <c r="T376" s="27"/>
      <c r="U376" s="27"/>
      <c r="V376" s="27"/>
      <c r="W376" s="32"/>
      <c r="X376" s="32"/>
      <c r="Y376" s="32"/>
      <c r="Z376" s="27"/>
      <c r="AA376" s="27"/>
      <c r="AB376" s="27"/>
      <c r="AC376" s="33"/>
      <c r="AD376" s="32"/>
      <c r="AE376" s="27"/>
      <c r="AF376" s="27"/>
      <c r="AG376" s="30"/>
      <c r="AH376" s="30"/>
      <c r="AI376" s="30"/>
      <c r="AJ376" s="30"/>
    </row>
    <row r="377" spans="1:36" s="26" customFormat="1" ht="21" hidden="1" customHeight="1" thickBo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8"/>
      <c r="L377" s="27"/>
      <c r="M377" s="28"/>
      <c r="N377" s="27"/>
      <c r="O377" s="27"/>
      <c r="P377" s="27"/>
      <c r="Q377" s="27"/>
      <c r="R377" s="28"/>
      <c r="S377" s="27"/>
      <c r="T377" s="27"/>
      <c r="U377" s="27"/>
      <c r="V377" s="76" t="s">
        <v>9</v>
      </c>
      <c r="W377" s="77" t="s">
        <v>44</v>
      </c>
      <c r="X377" s="28"/>
      <c r="Y377" s="27"/>
      <c r="Z377" s="29"/>
      <c r="AA377" s="28"/>
      <c r="AB377" s="27"/>
      <c r="AC377" s="27"/>
      <c r="AD377" s="30"/>
      <c r="AE377" s="30"/>
      <c r="AF377" s="30"/>
      <c r="AG377" s="30"/>
    </row>
    <row r="378" spans="1:36" s="26" customFormat="1" ht="21" hidden="1" customHeight="1" thickBot="1">
      <c r="A378" s="143" t="s">
        <v>70</v>
      </c>
      <c r="B378" s="146" t="s">
        <v>96</v>
      </c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70"/>
      <c r="W378" s="71"/>
      <c r="Y378" s="27"/>
      <c r="AA378" s="28"/>
      <c r="AB378" s="27"/>
      <c r="AC378" s="27"/>
      <c r="AD378" s="30"/>
      <c r="AE378" s="30"/>
      <c r="AG378" s="30"/>
    </row>
    <row r="379" spans="1:36" s="26" customFormat="1" ht="21" hidden="1" customHeight="1" thickBot="1">
      <c r="A379" s="144"/>
      <c r="B379" s="147" t="s">
        <v>97</v>
      </c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70"/>
      <c r="W379" s="71"/>
      <c r="Y379" s="27"/>
      <c r="Z379" s="29"/>
      <c r="AA379" s="30"/>
      <c r="AB379" s="27"/>
      <c r="AC379" s="27"/>
      <c r="AD379" s="30"/>
      <c r="AE379" s="30"/>
      <c r="AF379" s="30"/>
      <c r="AG379" s="30"/>
    </row>
    <row r="380" spans="1:36" s="26" customFormat="1" ht="21" hidden="1" customHeight="1" thickBot="1">
      <c r="A380" s="145"/>
      <c r="B380" s="148" t="s">
        <v>95</v>
      </c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72" t="str">
        <f>IF(V378="○","○",IF(V379="○","○","×"))</f>
        <v>×</v>
      </c>
      <c r="W380" s="11" t="str">
        <f>IF(W378="○","○",IF(W379="○","○","×"))</f>
        <v>×</v>
      </c>
      <c r="Y380" s="27"/>
      <c r="Z380" s="27"/>
      <c r="AA380" s="27"/>
      <c r="AB380" s="27"/>
      <c r="AC380" s="29"/>
      <c r="AD380" s="30"/>
      <c r="AE380" s="27"/>
      <c r="AF380" s="27"/>
      <c r="AG380" s="30"/>
      <c r="AH380" s="30"/>
      <c r="AI380" s="30"/>
      <c r="AJ380" s="30"/>
    </row>
    <row r="381" spans="1:36" ht="18.600000000000001" hidden="1" thickBot="1"/>
    <row r="382" spans="1:36" ht="19.95" hidden="1" customHeight="1">
      <c r="A382" s="135"/>
      <c r="B382" s="68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69"/>
      <c r="AG382" s="137" t="s">
        <v>40</v>
      </c>
      <c r="AH382" s="138"/>
      <c r="AI382" s="138"/>
      <c r="AJ382" s="139"/>
    </row>
    <row r="383" spans="1:36" ht="19.95" hidden="1" customHeight="1" thickBot="1">
      <c r="A383" s="136"/>
      <c r="B383" s="56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140"/>
      <c r="AH383" s="141"/>
      <c r="AI383" s="141"/>
      <c r="AJ383" s="142"/>
    </row>
    <row r="384" spans="1:36" ht="86.25" hidden="1" customHeight="1" thickBot="1">
      <c r="A384" s="8" t="s">
        <v>41</v>
      </c>
      <c r="B384" s="74"/>
      <c r="C384" s="50"/>
      <c r="D384" s="50"/>
      <c r="E384" s="49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2"/>
      <c r="AF384" s="52"/>
      <c r="AG384" s="9" t="s">
        <v>42</v>
      </c>
      <c r="AH384" s="10" t="s">
        <v>43</v>
      </c>
      <c r="AI384" s="10" t="s">
        <v>16</v>
      </c>
      <c r="AJ384" s="11" t="s">
        <v>17</v>
      </c>
    </row>
    <row r="385" spans="1:36" ht="21" hidden="1" customHeight="1">
      <c r="A385" s="12" t="s">
        <v>9</v>
      </c>
      <c r="B385" s="59"/>
      <c r="C385" s="60"/>
      <c r="D385" s="60"/>
      <c r="E385" s="60"/>
      <c r="F385" s="60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2"/>
      <c r="Z385" s="62"/>
      <c r="AA385" s="62"/>
      <c r="AB385" s="62"/>
      <c r="AC385" s="62"/>
      <c r="AD385" s="60"/>
      <c r="AE385" s="60"/>
      <c r="AF385" s="63"/>
      <c r="AG385" s="13">
        <f>COUNTIF(B385:AF385,"■")</f>
        <v>0</v>
      </c>
      <c r="AH385" s="14">
        <f>COUNTIF(B385:AF385,"○")+COUNTIF(B385:AF385,"■")</f>
        <v>0</v>
      </c>
      <c r="AI385" s="15">
        <f>COUNTIFS($B$383:$AF$383,"土",B385:AF385,"○")+COUNTIFS($B$383:$AF$383,"日",B385:AF385,"○")+COUNTIFS($B$383:$AF$383,"土",B385:AF385,"■")+COUNTIFS($B$383:$AF$383,"日",B385:AF385,"■")</f>
        <v>0</v>
      </c>
      <c r="AJ385" s="16" t="str">
        <f>IF(AI385&lt;=AG385,"○","×")</f>
        <v>○</v>
      </c>
    </row>
    <row r="386" spans="1:36" ht="21" hidden="1" customHeight="1" thickBot="1">
      <c r="A386" s="17" t="s">
        <v>44</v>
      </c>
      <c r="B386" s="64"/>
      <c r="C386" s="65"/>
      <c r="D386" s="65"/>
      <c r="E386" s="65"/>
      <c r="F386" s="65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5"/>
      <c r="AB386" s="65"/>
      <c r="AC386" s="65"/>
      <c r="AD386" s="65"/>
      <c r="AE386" s="65"/>
      <c r="AF386" s="67"/>
      <c r="AG386" s="18">
        <f>COUNTIF(B386:AF386,"■")</f>
        <v>0</v>
      </c>
      <c r="AH386" s="19">
        <f>COUNTIF(B386:AF386,"○")+COUNTIF(B386:AF386,"■")</f>
        <v>0</v>
      </c>
      <c r="AI386" s="20">
        <f>COUNTIFS($B$383:$AF$383,"土",B386:AF386,"○")+COUNTIFS($B$383:$AF$383,"日",B386:AF386,"○")+COUNTIFS($B$383:$AF$383,"土",B386:AF386,"■")+COUNTIFS($B$383:$AF$383,"日",B386:AF386,"■")</f>
        <v>0</v>
      </c>
      <c r="AJ386" s="21" t="str">
        <f>IF(AI386&lt;=AG386,"○","×")</f>
        <v>○</v>
      </c>
    </row>
    <row r="387" spans="1:36" ht="81" hidden="1" customHeight="1" thickBot="1">
      <c r="A387" s="22" t="s">
        <v>45</v>
      </c>
      <c r="B387" s="48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23"/>
      <c r="AH387" s="24"/>
      <c r="AI387" s="24"/>
      <c r="AJ387" s="25"/>
    </row>
    <row r="388" spans="1:36" ht="7.8" hidden="1" customHeight="1" thickBot="1">
      <c r="A388" s="27"/>
      <c r="B388" s="27"/>
      <c r="C388" s="27"/>
      <c r="D388" s="27"/>
      <c r="E388" s="27"/>
      <c r="F388" s="27"/>
      <c r="G388" s="27"/>
      <c r="H388" s="31"/>
      <c r="I388" s="27"/>
      <c r="J388" s="27"/>
      <c r="K388" s="32"/>
      <c r="L388" s="27"/>
      <c r="M388" s="32"/>
      <c r="N388" s="27"/>
      <c r="O388" s="27"/>
      <c r="P388" s="27"/>
      <c r="Q388" s="27"/>
      <c r="R388" s="32"/>
      <c r="S388" s="27"/>
      <c r="T388" s="27"/>
      <c r="U388" s="27"/>
      <c r="V388" s="27"/>
      <c r="W388" s="32"/>
      <c r="X388" s="32"/>
      <c r="Y388" s="32"/>
      <c r="Z388" s="27"/>
      <c r="AA388" s="27"/>
      <c r="AB388" s="27"/>
      <c r="AC388" s="33"/>
      <c r="AD388" s="32"/>
      <c r="AE388" s="27"/>
      <c r="AF388" s="27"/>
      <c r="AG388" s="30"/>
      <c r="AH388" s="30"/>
      <c r="AI388" s="30"/>
      <c r="AJ388" s="30"/>
    </row>
    <row r="389" spans="1:36" s="26" customFormat="1" ht="21" hidden="1" customHeight="1" thickBo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8"/>
      <c r="L389" s="27"/>
      <c r="M389" s="28"/>
      <c r="N389" s="27"/>
      <c r="O389" s="27"/>
      <c r="P389" s="27"/>
      <c r="Q389" s="27"/>
      <c r="R389" s="28"/>
      <c r="S389" s="27"/>
      <c r="T389" s="27"/>
      <c r="U389" s="27"/>
      <c r="V389" s="76" t="s">
        <v>9</v>
      </c>
      <c r="W389" s="77" t="s">
        <v>44</v>
      </c>
      <c r="X389" s="28"/>
      <c r="Y389" s="27"/>
      <c r="Z389" s="29"/>
      <c r="AA389" s="28"/>
      <c r="AB389" s="27"/>
      <c r="AC389" s="27"/>
      <c r="AD389" s="30"/>
      <c r="AE389" s="30"/>
      <c r="AF389" s="30"/>
      <c r="AG389" s="30"/>
    </row>
    <row r="390" spans="1:36" s="26" customFormat="1" ht="21" hidden="1" customHeight="1" thickBot="1">
      <c r="A390" s="143" t="s">
        <v>70</v>
      </c>
      <c r="B390" s="146" t="s">
        <v>96</v>
      </c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70"/>
      <c r="W390" s="71"/>
      <c r="Y390" s="27"/>
      <c r="AA390" s="28"/>
      <c r="AB390" s="27"/>
      <c r="AC390" s="27"/>
      <c r="AD390" s="30"/>
      <c r="AE390" s="30"/>
      <c r="AG390" s="30"/>
    </row>
    <row r="391" spans="1:36" s="26" customFormat="1" ht="21" hidden="1" customHeight="1" thickBot="1">
      <c r="A391" s="144"/>
      <c r="B391" s="147" t="s">
        <v>97</v>
      </c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70"/>
      <c r="W391" s="71"/>
      <c r="Y391" s="27"/>
      <c r="Z391" s="29"/>
      <c r="AA391" s="30"/>
      <c r="AB391" s="27"/>
      <c r="AC391" s="27"/>
      <c r="AD391" s="30"/>
      <c r="AE391" s="30"/>
      <c r="AF391" s="30"/>
      <c r="AG391" s="30"/>
    </row>
    <row r="392" spans="1:36" s="26" customFormat="1" ht="21" hidden="1" customHeight="1" thickBot="1">
      <c r="A392" s="145"/>
      <c r="B392" s="148" t="s">
        <v>95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72" t="str">
        <f>IF(V390="○","○",IF(V391="○","○","×"))</f>
        <v>×</v>
      </c>
      <c r="W392" s="11" t="str">
        <f>IF(W390="○","○",IF(W391="○","○","×"))</f>
        <v>×</v>
      </c>
      <c r="Y392" s="27"/>
      <c r="Z392" s="27"/>
      <c r="AA392" s="27"/>
      <c r="AB392" s="27"/>
      <c r="AC392" s="29"/>
      <c r="AD392" s="30"/>
      <c r="AE392" s="27"/>
      <c r="AF392" s="27"/>
      <c r="AG392" s="30"/>
      <c r="AH392" s="30"/>
      <c r="AI392" s="30"/>
      <c r="AJ392" s="30"/>
    </row>
    <row r="393" spans="1:36" ht="18.600000000000001" hidden="1" thickBot="1"/>
    <row r="394" spans="1:36" ht="19.95" hidden="1" customHeight="1">
      <c r="A394" s="135"/>
      <c r="B394" s="68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69"/>
      <c r="AG394" s="137" t="s">
        <v>40</v>
      </c>
      <c r="AH394" s="138"/>
      <c r="AI394" s="138"/>
      <c r="AJ394" s="139"/>
    </row>
    <row r="395" spans="1:36" ht="19.95" hidden="1" customHeight="1" thickBot="1">
      <c r="A395" s="136"/>
      <c r="B395" s="56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140"/>
      <c r="AH395" s="141"/>
      <c r="AI395" s="141"/>
      <c r="AJ395" s="142"/>
    </row>
    <row r="396" spans="1:36" ht="86.25" hidden="1" customHeight="1" thickBot="1">
      <c r="A396" s="8" t="s">
        <v>41</v>
      </c>
      <c r="B396" s="74"/>
      <c r="C396" s="50"/>
      <c r="D396" s="50"/>
      <c r="E396" s="49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2"/>
      <c r="AF396" s="52"/>
      <c r="AG396" s="9" t="s">
        <v>42</v>
      </c>
      <c r="AH396" s="10" t="s">
        <v>43</v>
      </c>
      <c r="AI396" s="10" t="s">
        <v>16</v>
      </c>
      <c r="AJ396" s="11" t="s">
        <v>17</v>
      </c>
    </row>
    <row r="397" spans="1:36" ht="21" hidden="1" customHeight="1">
      <c r="A397" s="12" t="s">
        <v>9</v>
      </c>
      <c r="B397" s="59"/>
      <c r="C397" s="60"/>
      <c r="D397" s="60"/>
      <c r="E397" s="60"/>
      <c r="F397" s="60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2"/>
      <c r="Z397" s="62"/>
      <c r="AA397" s="62"/>
      <c r="AB397" s="62"/>
      <c r="AC397" s="62"/>
      <c r="AD397" s="60"/>
      <c r="AE397" s="60"/>
      <c r="AF397" s="63"/>
      <c r="AG397" s="13">
        <f>COUNTIF(B397:AF397,"■")</f>
        <v>0</v>
      </c>
      <c r="AH397" s="14">
        <f>COUNTIF(B397:AF397,"○")+COUNTIF(B397:AF397,"■")</f>
        <v>0</v>
      </c>
      <c r="AI397" s="15">
        <f>COUNTIFS($B$395:$AF$395,"土",B397:AF397,"○")+COUNTIFS($B$395:$AF$395,"日",B397:AF397,"○")+COUNTIFS($B$395:$AF$395,"土",B397:AF397,"■")+COUNTIFS($B$395:$AF$395,"日",B397:AF397,"■")</f>
        <v>0</v>
      </c>
      <c r="AJ397" s="16" t="str">
        <f>IF(AI397&lt;=AG397,"○","×")</f>
        <v>○</v>
      </c>
    </row>
    <row r="398" spans="1:36" ht="21" hidden="1" customHeight="1" thickBot="1">
      <c r="A398" s="17" t="s">
        <v>44</v>
      </c>
      <c r="B398" s="64"/>
      <c r="C398" s="65"/>
      <c r="D398" s="65"/>
      <c r="E398" s="65"/>
      <c r="F398" s="65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5"/>
      <c r="AB398" s="65"/>
      <c r="AC398" s="65"/>
      <c r="AD398" s="65"/>
      <c r="AE398" s="65"/>
      <c r="AF398" s="67"/>
      <c r="AG398" s="18">
        <f>COUNTIF(B398:AF398,"■")</f>
        <v>0</v>
      </c>
      <c r="AH398" s="19">
        <f>COUNTIF(B398:AF398,"○")+COUNTIF(B398:AF398,"■")</f>
        <v>0</v>
      </c>
      <c r="AI398" s="20">
        <f>COUNTIFS($B$395:$AF$395,"土",B398:AF398,"○")+COUNTIFS($B$395:$AF$395,"日",B398:AF398,"○")+COUNTIFS($B$395:$AF$395,"土",B398:AF398,"■")+COUNTIFS($B$395:$AF$395,"日",B398:AF398,"■")</f>
        <v>0</v>
      </c>
      <c r="AJ398" s="21" t="str">
        <f>IF(AI398&lt;=AG398,"○","×")</f>
        <v>○</v>
      </c>
    </row>
    <row r="399" spans="1:36" ht="81" hidden="1" customHeight="1" thickBot="1">
      <c r="A399" s="22" t="s">
        <v>45</v>
      </c>
      <c r="B399" s="48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23"/>
      <c r="AH399" s="24"/>
      <c r="AI399" s="24"/>
      <c r="AJ399" s="25"/>
    </row>
    <row r="400" spans="1:36" ht="7.8" hidden="1" customHeight="1" thickBot="1">
      <c r="A400" s="27"/>
      <c r="B400" s="27"/>
      <c r="C400" s="27"/>
      <c r="D400" s="27"/>
      <c r="E400" s="27"/>
      <c r="F400" s="27"/>
      <c r="G400" s="27"/>
      <c r="H400" s="31"/>
      <c r="I400" s="27"/>
      <c r="J400" s="27"/>
      <c r="K400" s="32"/>
      <c r="L400" s="27"/>
      <c r="M400" s="32"/>
      <c r="N400" s="27"/>
      <c r="O400" s="27"/>
      <c r="P400" s="27"/>
      <c r="Q400" s="27"/>
      <c r="R400" s="32"/>
      <c r="S400" s="27"/>
      <c r="T400" s="27"/>
      <c r="U400" s="27"/>
      <c r="V400" s="27"/>
      <c r="W400" s="32"/>
      <c r="X400" s="32"/>
      <c r="Y400" s="32"/>
      <c r="Z400" s="27"/>
      <c r="AA400" s="27"/>
      <c r="AB400" s="27"/>
      <c r="AC400" s="33"/>
      <c r="AD400" s="32"/>
      <c r="AE400" s="27"/>
      <c r="AF400" s="27"/>
      <c r="AG400" s="30"/>
      <c r="AH400" s="30"/>
      <c r="AI400" s="30"/>
      <c r="AJ400" s="30"/>
    </row>
    <row r="401" spans="1:36" s="26" customFormat="1" ht="21" hidden="1" customHeight="1" thickBo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8"/>
      <c r="L401" s="27"/>
      <c r="M401" s="28"/>
      <c r="N401" s="27"/>
      <c r="O401" s="27"/>
      <c r="P401" s="27"/>
      <c r="Q401" s="27"/>
      <c r="R401" s="28"/>
      <c r="S401" s="27"/>
      <c r="T401" s="27"/>
      <c r="U401" s="27"/>
      <c r="V401" s="76" t="s">
        <v>9</v>
      </c>
      <c r="W401" s="77" t="s">
        <v>44</v>
      </c>
      <c r="X401" s="28"/>
      <c r="Y401" s="27"/>
      <c r="Z401" s="29"/>
      <c r="AA401" s="28"/>
      <c r="AB401" s="27"/>
      <c r="AC401" s="27"/>
      <c r="AD401" s="30"/>
      <c r="AE401" s="30"/>
      <c r="AF401" s="30"/>
      <c r="AG401" s="30"/>
    </row>
    <row r="402" spans="1:36" s="26" customFormat="1" ht="21" hidden="1" customHeight="1" thickBot="1">
      <c r="A402" s="143" t="s">
        <v>70</v>
      </c>
      <c r="B402" s="146" t="s">
        <v>96</v>
      </c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70"/>
      <c r="W402" s="71"/>
      <c r="Y402" s="27"/>
      <c r="AA402" s="28"/>
      <c r="AB402" s="27"/>
      <c r="AC402" s="27"/>
      <c r="AD402" s="30"/>
      <c r="AE402" s="30"/>
      <c r="AG402" s="30"/>
    </row>
    <row r="403" spans="1:36" s="26" customFormat="1" ht="21" hidden="1" customHeight="1" thickBot="1">
      <c r="A403" s="144"/>
      <c r="B403" s="147" t="s">
        <v>97</v>
      </c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70"/>
      <c r="W403" s="71"/>
      <c r="Y403" s="27"/>
      <c r="Z403" s="29"/>
      <c r="AA403" s="30"/>
      <c r="AB403" s="27"/>
      <c r="AC403" s="27"/>
      <c r="AD403" s="30"/>
      <c r="AE403" s="30"/>
      <c r="AF403" s="30"/>
      <c r="AG403" s="30"/>
    </row>
    <row r="404" spans="1:36" s="26" customFormat="1" ht="21" hidden="1" customHeight="1" thickBot="1">
      <c r="A404" s="145"/>
      <c r="B404" s="148" t="s">
        <v>95</v>
      </c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72" t="str">
        <f>IF(V402="○","○",IF(V403="○","○","×"))</f>
        <v>×</v>
      </c>
      <c r="W404" s="11" t="str">
        <f>IF(W402="○","○",IF(W403="○","○","×"))</f>
        <v>×</v>
      </c>
      <c r="Y404" s="27"/>
      <c r="Z404" s="27"/>
      <c r="AA404" s="27"/>
      <c r="AB404" s="27"/>
      <c r="AC404" s="29"/>
      <c r="AD404" s="30"/>
      <c r="AE404" s="27"/>
      <c r="AF404" s="27"/>
      <c r="AG404" s="30"/>
      <c r="AH404" s="30"/>
      <c r="AI404" s="30"/>
      <c r="AJ404" s="30"/>
    </row>
    <row r="405" spans="1:36" ht="18.600000000000001" hidden="1" thickBot="1"/>
    <row r="406" spans="1:36" ht="19.95" hidden="1" customHeight="1">
      <c r="A406" s="135"/>
      <c r="B406" s="68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69"/>
      <c r="AG406" s="137" t="s">
        <v>40</v>
      </c>
      <c r="AH406" s="138"/>
      <c r="AI406" s="138"/>
      <c r="AJ406" s="139"/>
    </row>
    <row r="407" spans="1:36" ht="19.95" hidden="1" customHeight="1" thickBot="1">
      <c r="A407" s="136"/>
      <c r="B407" s="56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140"/>
      <c r="AH407" s="141"/>
      <c r="AI407" s="141"/>
      <c r="AJ407" s="142"/>
    </row>
    <row r="408" spans="1:36" ht="86.25" hidden="1" customHeight="1" thickBot="1">
      <c r="A408" s="8" t="s">
        <v>41</v>
      </c>
      <c r="B408" s="74"/>
      <c r="C408" s="50"/>
      <c r="D408" s="50"/>
      <c r="E408" s="49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2"/>
      <c r="AF408" s="52"/>
      <c r="AG408" s="9" t="s">
        <v>42</v>
      </c>
      <c r="AH408" s="10" t="s">
        <v>43</v>
      </c>
      <c r="AI408" s="10" t="s">
        <v>16</v>
      </c>
      <c r="AJ408" s="11" t="s">
        <v>17</v>
      </c>
    </row>
    <row r="409" spans="1:36" ht="21" hidden="1" customHeight="1">
      <c r="A409" s="12" t="s">
        <v>9</v>
      </c>
      <c r="B409" s="59"/>
      <c r="C409" s="60"/>
      <c r="D409" s="60"/>
      <c r="E409" s="60"/>
      <c r="F409" s="60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2"/>
      <c r="Z409" s="62"/>
      <c r="AA409" s="62"/>
      <c r="AB409" s="62"/>
      <c r="AC409" s="62"/>
      <c r="AD409" s="60"/>
      <c r="AE409" s="60"/>
      <c r="AF409" s="63"/>
      <c r="AG409" s="13">
        <f>COUNTIF(B409:AF409,"■")</f>
        <v>0</v>
      </c>
      <c r="AH409" s="14">
        <f>COUNTIF(B409:AF409,"○")+COUNTIF(B409:AF409,"■")</f>
        <v>0</v>
      </c>
      <c r="AI409" s="15">
        <f>COUNTIFS($B$407:$AF$407,"土",B409:AF409,"○")+COUNTIFS($B$407:$AF$407,"日",B409:AF409,"○")+COUNTIFS($B$407:$AF$407,"土",B409:AF409,"■")+COUNTIFS($B$407:$AF$407,"日",B409:AF409,"■")</f>
        <v>0</v>
      </c>
      <c r="AJ409" s="16" t="str">
        <f>IF(AI409&lt;=AG409,"○","×")</f>
        <v>○</v>
      </c>
    </row>
    <row r="410" spans="1:36" ht="21" hidden="1" customHeight="1" thickBot="1">
      <c r="A410" s="17" t="s">
        <v>44</v>
      </c>
      <c r="B410" s="64"/>
      <c r="C410" s="65"/>
      <c r="D410" s="65"/>
      <c r="E410" s="65"/>
      <c r="F410" s="65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5"/>
      <c r="AB410" s="65"/>
      <c r="AC410" s="65"/>
      <c r="AD410" s="65"/>
      <c r="AE410" s="65"/>
      <c r="AF410" s="67"/>
      <c r="AG410" s="18">
        <f>COUNTIF(B410:AF410,"■")</f>
        <v>0</v>
      </c>
      <c r="AH410" s="19">
        <f>COUNTIF(B410:AF410,"○")+COUNTIF(B410:AF410,"■")</f>
        <v>0</v>
      </c>
      <c r="AI410" s="20">
        <f>COUNTIFS($B$407:$AF$407,"土",B410:AF410,"○")+COUNTIFS($B$407:$AF$407,"日",B410:AF410,"○")+COUNTIFS($B$407:$AF$407,"土",B410:AF410,"■")+COUNTIFS($B$407:$AF$407,"日",B410:AF410,"■")</f>
        <v>0</v>
      </c>
      <c r="AJ410" s="21" t="str">
        <f>IF(AI410&lt;=AG410,"○","×")</f>
        <v>○</v>
      </c>
    </row>
    <row r="411" spans="1:36" ht="81" hidden="1" customHeight="1" thickBot="1">
      <c r="A411" s="22" t="s">
        <v>45</v>
      </c>
      <c r="B411" s="48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23"/>
      <c r="AH411" s="24"/>
      <c r="AI411" s="24"/>
      <c r="AJ411" s="25"/>
    </row>
    <row r="412" spans="1:36" ht="7.8" hidden="1" customHeight="1" thickBot="1">
      <c r="A412" s="27"/>
      <c r="B412" s="27"/>
      <c r="C412" s="27"/>
      <c r="D412" s="27"/>
      <c r="E412" s="27"/>
      <c r="F412" s="27"/>
      <c r="G412" s="27"/>
      <c r="H412" s="31"/>
      <c r="I412" s="27"/>
      <c r="J412" s="27"/>
      <c r="K412" s="32"/>
      <c r="L412" s="27"/>
      <c r="M412" s="32"/>
      <c r="N412" s="27"/>
      <c r="O412" s="27"/>
      <c r="P412" s="27"/>
      <c r="Q412" s="27"/>
      <c r="R412" s="32"/>
      <c r="S412" s="27"/>
      <c r="T412" s="27"/>
      <c r="U412" s="27"/>
      <c r="V412" s="27"/>
      <c r="W412" s="32"/>
      <c r="X412" s="32"/>
      <c r="Y412" s="32"/>
      <c r="Z412" s="27"/>
      <c r="AA412" s="27"/>
      <c r="AB412" s="27"/>
      <c r="AC412" s="33"/>
      <c r="AD412" s="32"/>
      <c r="AE412" s="27"/>
      <c r="AF412" s="27"/>
      <c r="AG412" s="30"/>
      <c r="AH412" s="30"/>
      <c r="AI412" s="30"/>
      <c r="AJ412" s="30"/>
    </row>
    <row r="413" spans="1:36" s="26" customFormat="1" ht="21" hidden="1" customHeight="1" thickBo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8"/>
      <c r="L413" s="27"/>
      <c r="M413" s="28"/>
      <c r="N413" s="27"/>
      <c r="O413" s="27"/>
      <c r="P413" s="27"/>
      <c r="Q413" s="27"/>
      <c r="R413" s="28"/>
      <c r="S413" s="27"/>
      <c r="T413" s="27"/>
      <c r="U413" s="27"/>
      <c r="V413" s="76" t="s">
        <v>9</v>
      </c>
      <c r="W413" s="77" t="s">
        <v>44</v>
      </c>
      <c r="X413" s="28"/>
      <c r="Y413" s="27"/>
      <c r="Z413" s="29"/>
      <c r="AA413" s="28"/>
      <c r="AB413" s="27"/>
      <c r="AC413" s="27"/>
      <c r="AD413" s="30"/>
      <c r="AE413" s="30"/>
      <c r="AF413" s="30"/>
      <c r="AG413" s="30"/>
    </row>
    <row r="414" spans="1:36" s="26" customFormat="1" ht="21" hidden="1" customHeight="1" thickBot="1">
      <c r="A414" s="143" t="s">
        <v>70</v>
      </c>
      <c r="B414" s="146" t="s">
        <v>96</v>
      </c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70"/>
      <c r="W414" s="71"/>
      <c r="Y414" s="27"/>
      <c r="AA414" s="28"/>
      <c r="AB414" s="27"/>
      <c r="AC414" s="27"/>
      <c r="AD414" s="30"/>
      <c r="AE414" s="30"/>
      <c r="AG414" s="30"/>
    </row>
    <row r="415" spans="1:36" s="26" customFormat="1" ht="21" hidden="1" customHeight="1" thickBot="1">
      <c r="A415" s="144"/>
      <c r="B415" s="147" t="s">
        <v>97</v>
      </c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70"/>
      <c r="W415" s="71"/>
      <c r="Y415" s="27"/>
      <c r="Z415" s="29"/>
      <c r="AA415" s="30"/>
      <c r="AB415" s="27"/>
      <c r="AC415" s="27"/>
      <c r="AD415" s="30"/>
      <c r="AE415" s="30"/>
      <c r="AF415" s="30"/>
      <c r="AG415" s="30"/>
    </row>
    <row r="416" spans="1:36" s="26" customFormat="1" ht="21" hidden="1" customHeight="1" thickBot="1">
      <c r="A416" s="145"/>
      <c r="B416" s="148" t="s">
        <v>95</v>
      </c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72" t="str">
        <f>IF(V414="○","○",IF(V415="○","○","×"))</f>
        <v>×</v>
      </c>
      <c r="W416" s="11" t="str">
        <f>IF(W414="○","○",IF(W415="○","○","×"))</f>
        <v>×</v>
      </c>
      <c r="Y416" s="27"/>
      <c r="Z416" s="27"/>
      <c r="AA416" s="27"/>
      <c r="AB416" s="27"/>
      <c r="AC416" s="29"/>
      <c r="AD416" s="30"/>
      <c r="AE416" s="27"/>
      <c r="AF416" s="27"/>
      <c r="AG416" s="30"/>
      <c r="AH416" s="30"/>
      <c r="AI416" s="30"/>
      <c r="AJ416" s="30"/>
    </row>
    <row r="417" spans="1:36" ht="18.600000000000001" hidden="1" thickBot="1"/>
    <row r="418" spans="1:36" ht="19.95" hidden="1" customHeight="1">
      <c r="A418" s="135"/>
      <c r="B418" s="68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69"/>
      <c r="AG418" s="137" t="s">
        <v>40</v>
      </c>
      <c r="AH418" s="138"/>
      <c r="AI418" s="138"/>
      <c r="AJ418" s="139"/>
    </row>
    <row r="419" spans="1:36" ht="19.95" hidden="1" customHeight="1" thickBot="1">
      <c r="A419" s="136"/>
      <c r="B419" s="56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140"/>
      <c r="AH419" s="141"/>
      <c r="AI419" s="141"/>
      <c r="AJ419" s="142"/>
    </row>
    <row r="420" spans="1:36" ht="86.25" hidden="1" customHeight="1" thickBot="1">
      <c r="A420" s="8" t="s">
        <v>41</v>
      </c>
      <c r="B420" s="74"/>
      <c r="C420" s="50"/>
      <c r="D420" s="50"/>
      <c r="E420" s="49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2"/>
      <c r="AF420" s="52"/>
      <c r="AG420" s="9" t="s">
        <v>42</v>
      </c>
      <c r="AH420" s="10" t="s">
        <v>43</v>
      </c>
      <c r="AI420" s="10" t="s">
        <v>16</v>
      </c>
      <c r="AJ420" s="11" t="s">
        <v>17</v>
      </c>
    </row>
    <row r="421" spans="1:36" ht="21" hidden="1" customHeight="1">
      <c r="A421" s="12" t="s">
        <v>9</v>
      </c>
      <c r="B421" s="59"/>
      <c r="C421" s="60"/>
      <c r="D421" s="60"/>
      <c r="E421" s="60"/>
      <c r="F421" s="60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2"/>
      <c r="Z421" s="62"/>
      <c r="AA421" s="62"/>
      <c r="AB421" s="62"/>
      <c r="AC421" s="62"/>
      <c r="AD421" s="60"/>
      <c r="AE421" s="60"/>
      <c r="AF421" s="63"/>
      <c r="AG421" s="13">
        <f>COUNTIF(B421:AF421,"■")</f>
        <v>0</v>
      </c>
      <c r="AH421" s="14">
        <f>COUNTIF(B421:AF421,"○")+COUNTIF(B421:AF421,"■")</f>
        <v>0</v>
      </c>
      <c r="AI421" s="15">
        <f>COUNTIFS($B$419:$AF$419,"土",B421:AF421,"○")+COUNTIFS($B$419:$AF$419,"日",B421:AF421,"○")+COUNTIFS($B$419:$AF$419,"土",B421:AF421,"■")+COUNTIFS($B$419:$AF$419,"日",B421:AF421,"■")</f>
        <v>0</v>
      </c>
      <c r="AJ421" s="16" t="str">
        <f>IF(AI421&lt;=AG421,"○","×")</f>
        <v>○</v>
      </c>
    </row>
    <row r="422" spans="1:36" ht="21" hidden="1" customHeight="1" thickBot="1">
      <c r="A422" s="17" t="s">
        <v>44</v>
      </c>
      <c r="B422" s="64"/>
      <c r="C422" s="65"/>
      <c r="D422" s="65"/>
      <c r="E422" s="65"/>
      <c r="F422" s="65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5"/>
      <c r="AB422" s="65"/>
      <c r="AC422" s="65"/>
      <c r="AD422" s="65"/>
      <c r="AE422" s="65"/>
      <c r="AF422" s="67"/>
      <c r="AG422" s="18">
        <f>COUNTIF(B422:AF422,"■")</f>
        <v>0</v>
      </c>
      <c r="AH422" s="19">
        <f>COUNTIF(B422:AF422,"○")+COUNTIF(B422:AF422,"■")</f>
        <v>0</v>
      </c>
      <c r="AI422" s="20">
        <f>COUNTIFS($B$419:$AF$419,"土",B422:AF422,"○")+COUNTIFS($B$419:$AF$419,"日",B422:AF422,"○")+COUNTIFS($B$419:$AF$419,"土",B422:AF422,"■")+COUNTIFS($B$419:$AF$419,"日",B422:AF422,"■")</f>
        <v>0</v>
      </c>
      <c r="AJ422" s="21" t="str">
        <f>IF(AI422&lt;=AG422,"○","×")</f>
        <v>○</v>
      </c>
    </row>
    <row r="423" spans="1:36" ht="81" hidden="1" customHeight="1" thickBot="1">
      <c r="A423" s="22" t="s">
        <v>45</v>
      </c>
      <c r="B423" s="48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23"/>
      <c r="AH423" s="24"/>
      <c r="AI423" s="24"/>
      <c r="AJ423" s="25"/>
    </row>
    <row r="424" spans="1:36" ht="7.8" hidden="1" customHeight="1" thickBot="1">
      <c r="A424" s="27"/>
      <c r="B424" s="27"/>
      <c r="C424" s="27"/>
      <c r="D424" s="27"/>
      <c r="E424" s="27"/>
      <c r="F424" s="27"/>
      <c r="G424" s="27"/>
      <c r="H424" s="31"/>
      <c r="I424" s="27"/>
      <c r="J424" s="27"/>
      <c r="K424" s="32"/>
      <c r="L424" s="27"/>
      <c r="M424" s="32"/>
      <c r="N424" s="27"/>
      <c r="O424" s="27"/>
      <c r="P424" s="27"/>
      <c r="Q424" s="27"/>
      <c r="R424" s="32"/>
      <c r="S424" s="27"/>
      <c r="T424" s="27"/>
      <c r="U424" s="27"/>
      <c r="V424" s="27"/>
      <c r="W424" s="32"/>
      <c r="X424" s="32"/>
      <c r="Y424" s="32"/>
      <c r="Z424" s="27"/>
      <c r="AA424" s="27"/>
      <c r="AB424" s="27"/>
      <c r="AC424" s="33"/>
      <c r="AD424" s="32"/>
      <c r="AE424" s="27"/>
      <c r="AF424" s="27"/>
      <c r="AG424" s="30"/>
      <c r="AH424" s="30"/>
      <c r="AI424" s="30"/>
      <c r="AJ424" s="30"/>
    </row>
    <row r="425" spans="1:36" s="26" customFormat="1" ht="21" hidden="1" customHeight="1" thickBo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8"/>
      <c r="L425" s="27"/>
      <c r="M425" s="28"/>
      <c r="N425" s="27"/>
      <c r="O425" s="27"/>
      <c r="P425" s="27"/>
      <c r="Q425" s="27"/>
      <c r="R425" s="28"/>
      <c r="S425" s="27"/>
      <c r="T425" s="27"/>
      <c r="U425" s="27"/>
      <c r="V425" s="76" t="s">
        <v>9</v>
      </c>
      <c r="W425" s="77" t="s">
        <v>44</v>
      </c>
      <c r="X425" s="28"/>
      <c r="Y425" s="27"/>
      <c r="Z425" s="29"/>
      <c r="AA425" s="28"/>
      <c r="AB425" s="27"/>
      <c r="AC425" s="27"/>
      <c r="AD425" s="30"/>
      <c r="AE425" s="30"/>
      <c r="AF425" s="30"/>
      <c r="AG425" s="30"/>
    </row>
    <row r="426" spans="1:36" s="26" customFormat="1" ht="21" hidden="1" customHeight="1" thickBot="1">
      <c r="A426" s="143" t="s">
        <v>70</v>
      </c>
      <c r="B426" s="146" t="s">
        <v>96</v>
      </c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70"/>
      <c r="W426" s="71"/>
      <c r="Y426" s="27"/>
      <c r="AA426" s="28"/>
      <c r="AB426" s="27"/>
      <c r="AC426" s="27"/>
      <c r="AD426" s="30"/>
      <c r="AE426" s="30"/>
      <c r="AG426" s="30"/>
    </row>
    <row r="427" spans="1:36" s="26" customFormat="1" ht="21" hidden="1" customHeight="1" thickBot="1">
      <c r="A427" s="144"/>
      <c r="B427" s="147" t="s">
        <v>97</v>
      </c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70"/>
      <c r="W427" s="71"/>
      <c r="Y427" s="27"/>
      <c r="Z427" s="29"/>
      <c r="AA427" s="30"/>
      <c r="AB427" s="27"/>
      <c r="AC427" s="27"/>
      <c r="AD427" s="30"/>
      <c r="AE427" s="30"/>
      <c r="AF427" s="30"/>
      <c r="AG427" s="30"/>
    </row>
    <row r="428" spans="1:36" s="26" customFormat="1" ht="21" hidden="1" customHeight="1" thickBot="1">
      <c r="A428" s="145"/>
      <c r="B428" s="148" t="s">
        <v>95</v>
      </c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72" t="str">
        <f>IF(V426="○","○",IF(V427="○","○","×"))</f>
        <v>×</v>
      </c>
      <c r="W428" s="11" t="str">
        <f>IF(W426="○","○",IF(W427="○","○","×"))</f>
        <v>×</v>
      </c>
      <c r="Y428" s="27"/>
      <c r="Z428" s="27"/>
      <c r="AA428" s="27"/>
      <c r="AB428" s="27"/>
      <c r="AC428" s="29"/>
      <c r="AD428" s="30"/>
      <c r="AE428" s="27"/>
      <c r="AF428" s="27"/>
      <c r="AG428" s="30"/>
      <c r="AH428" s="30"/>
      <c r="AI428" s="30"/>
      <c r="AJ428" s="30"/>
    </row>
    <row r="429" spans="1:36" ht="18.600000000000001" hidden="1" thickBot="1"/>
    <row r="430" spans="1:36" ht="19.95" hidden="1" customHeight="1">
      <c r="A430" s="135"/>
      <c r="B430" s="68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69"/>
      <c r="AG430" s="137" t="s">
        <v>40</v>
      </c>
      <c r="AH430" s="138"/>
      <c r="AI430" s="138"/>
      <c r="AJ430" s="139"/>
    </row>
    <row r="431" spans="1:36" ht="19.95" hidden="1" customHeight="1" thickBot="1">
      <c r="A431" s="136"/>
      <c r="B431" s="56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140"/>
      <c r="AH431" s="141"/>
      <c r="AI431" s="141"/>
      <c r="AJ431" s="142"/>
    </row>
    <row r="432" spans="1:36" ht="86.25" hidden="1" customHeight="1" thickBot="1">
      <c r="A432" s="8" t="s">
        <v>41</v>
      </c>
      <c r="B432" s="74"/>
      <c r="C432" s="50"/>
      <c r="D432" s="50"/>
      <c r="E432" s="49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2"/>
      <c r="AF432" s="52"/>
      <c r="AG432" s="9" t="s">
        <v>42</v>
      </c>
      <c r="AH432" s="10" t="s">
        <v>43</v>
      </c>
      <c r="AI432" s="10" t="s">
        <v>16</v>
      </c>
      <c r="AJ432" s="11" t="s">
        <v>17</v>
      </c>
    </row>
    <row r="433" spans="1:36" ht="21" hidden="1" customHeight="1">
      <c r="A433" s="12" t="s">
        <v>9</v>
      </c>
      <c r="B433" s="59"/>
      <c r="C433" s="60"/>
      <c r="D433" s="60"/>
      <c r="E433" s="60"/>
      <c r="F433" s="60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2"/>
      <c r="Z433" s="62"/>
      <c r="AA433" s="62"/>
      <c r="AB433" s="62"/>
      <c r="AC433" s="62"/>
      <c r="AD433" s="60"/>
      <c r="AE433" s="60"/>
      <c r="AF433" s="63"/>
      <c r="AG433" s="13">
        <f>COUNTIF(B433:AF433,"■")</f>
        <v>0</v>
      </c>
      <c r="AH433" s="14">
        <f>COUNTIF(B433:AF433,"○")+COUNTIF(B433:AF433,"■")</f>
        <v>0</v>
      </c>
      <c r="AI433" s="15">
        <f>COUNTIFS($B$431:$AF$431,"土",B433:AF433,"○")+COUNTIFS($B$431:$AF$431,"日",B433:AF433,"○")+COUNTIFS($B$431:$AF$431,"土",B433:AF433,"■")+COUNTIFS($B$431:$AF$431,"日",B433:AF433,"■")</f>
        <v>0</v>
      </c>
      <c r="AJ433" s="16" t="str">
        <f>IF(AI433&lt;=AG433,"○","×")</f>
        <v>○</v>
      </c>
    </row>
    <row r="434" spans="1:36" ht="21" hidden="1" customHeight="1" thickBot="1">
      <c r="A434" s="17" t="s">
        <v>44</v>
      </c>
      <c r="B434" s="64"/>
      <c r="C434" s="65"/>
      <c r="D434" s="65"/>
      <c r="E434" s="65"/>
      <c r="F434" s="65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5"/>
      <c r="AB434" s="65"/>
      <c r="AC434" s="65"/>
      <c r="AD434" s="65"/>
      <c r="AE434" s="65"/>
      <c r="AF434" s="67"/>
      <c r="AG434" s="18">
        <f>COUNTIF(B434:AF434,"■")</f>
        <v>0</v>
      </c>
      <c r="AH434" s="19">
        <f>COUNTIF(B434:AF434,"○")+COUNTIF(B434:AF434,"■")</f>
        <v>0</v>
      </c>
      <c r="AI434" s="20">
        <f>COUNTIFS($B$431:$AF$431,"土",B434:AF434,"○")+COUNTIFS($B$431:$AF$431,"日",B434:AF434,"○")+COUNTIFS($B$431:$AF$431,"土",B434:AF434,"■")+COUNTIFS($B$431:$AF$431,"日",B434:AF434,"■")</f>
        <v>0</v>
      </c>
      <c r="AJ434" s="21" t="str">
        <f>IF(AI434&lt;=AG434,"○","×")</f>
        <v>○</v>
      </c>
    </row>
    <row r="435" spans="1:36" ht="81" hidden="1" customHeight="1" thickBot="1">
      <c r="A435" s="22" t="s">
        <v>45</v>
      </c>
      <c r="B435" s="48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23"/>
      <c r="AH435" s="24"/>
      <c r="AI435" s="24"/>
      <c r="AJ435" s="25"/>
    </row>
    <row r="436" spans="1:36" ht="7.8" hidden="1" customHeight="1" thickBot="1">
      <c r="A436" s="27"/>
      <c r="B436" s="27"/>
      <c r="C436" s="27"/>
      <c r="D436" s="27"/>
      <c r="E436" s="27"/>
      <c r="F436" s="27"/>
      <c r="G436" s="27"/>
      <c r="H436" s="31"/>
      <c r="I436" s="27"/>
      <c r="J436" s="27"/>
      <c r="K436" s="32"/>
      <c r="L436" s="27"/>
      <c r="M436" s="32"/>
      <c r="N436" s="27"/>
      <c r="O436" s="27"/>
      <c r="P436" s="27"/>
      <c r="Q436" s="27"/>
      <c r="R436" s="32"/>
      <c r="S436" s="27"/>
      <c r="T436" s="27"/>
      <c r="U436" s="27"/>
      <c r="V436" s="27"/>
      <c r="W436" s="32"/>
      <c r="X436" s="32"/>
      <c r="Y436" s="32"/>
      <c r="Z436" s="27"/>
      <c r="AA436" s="27"/>
      <c r="AB436" s="27"/>
      <c r="AC436" s="33"/>
      <c r="AD436" s="32"/>
      <c r="AE436" s="27"/>
      <c r="AF436" s="27"/>
      <c r="AG436" s="30"/>
      <c r="AH436" s="30"/>
      <c r="AI436" s="30"/>
      <c r="AJ436" s="30"/>
    </row>
    <row r="437" spans="1:36" s="26" customFormat="1" ht="21" hidden="1" customHeight="1" thickBo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8"/>
      <c r="L437" s="27"/>
      <c r="M437" s="28"/>
      <c r="N437" s="27"/>
      <c r="O437" s="27"/>
      <c r="P437" s="27"/>
      <c r="Q437" s="27"/>
      <c r="R437" s="28"/>
      <c r="S437" s="27"/>
      <c r="T437" s="27"/>
      <c r="U437" s="27"/>
      <c r="V437" s="76" t="s">
        <v>9</v>
      </c>
      <c r="W437" s="77" t="s">
        <v>44</v>
      </c>
      <c r="X437" s="28"/>
      <c r="Y437" s="27"/>
      <c r="Z437" s="29"/>
      <c r="AA437" s="28"/>
      <c r="AB437" s="27"/>
      <c r="AC437" s="27"/>
      <c r="AD437" s="30"/>
      <c r="AE437" s="30"/>
      <c r="AF437" s="30"/>
      <c r="AG437" s="30"/>
    </row>
    <row r="438" spans="1:36" s="26" customFormat="1" ht="21" hidden="1" customHeight="1" thickBot="1">
      <c r="A438" s="143" t="s">
        <v>70</v>
      </c>
      <c r="B438" s="146" t="s">
        <v>96</v>
      </c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70"/>
      <c r="W438" s="71"/>
      <c r="Y438" s="27"/>
      <c r="AA438" s="28"/>
      <c r="AB438" s="27"/>
      <c r="AC438" s="27"/>
      <c r="AD438" s="30"/>
      <c r="AE438" s="30"/>
      <c r="AG438" s="30"/>
    </row>
    <row r="439" spans="1:36" s="26" customFormat="1" ht="21" hidden="1" customHeight="1" thickBot="1">
      <c r="A439" s="144"/>
      <c r="B439" s="147" t="s">
        <v>97</v>
      </c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70"/>
      <c r="W439" s="71"/>
      <c r="Y439" s="27"/>
      <c r="Z439" s="29"/>
      <c r="AA439" s="30"/>
      <c r="AB439" s="27"/>
      <c r="AC439" s="27"/>
      <c r="AD439" s="30"/>
      <c r="AE439" s="30"/>
      <c r="AF439" s="30"/>
      <c r="AG439" s="30"/>
    </row>
    <row r="440" spans="1:36" s="26" customFormat="1" ht="21" hidden="1" customHeight="1" thickBot="1">
      <c r="A440" s="145"/>
      <c r="B440" s="148" t="s">
        <v>95</v>
      </c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72" t="str">
        <f>IF(V438="○","○",IF(V439="○","○","×"))</f>
        <v>×</v>
      </c>
      <c r="W440" s="11" t="str">
        <f>IF(W438="○","○",IF(W439="○","○","×"))</f>
        <v>×</v>
      </c>
      <c r="Y440" s="27"/>
      <c r="Z440" s="27"/>
      <c r="AA440" s="27"/>
      <c r="AB440" s="27"/>
      <c r="AC440" s="29"/>
      <c r="AD440" s="30"/>
      <c r="AE440" s="27"/>
      <c r="AF440" s="27"/>
      <c r="AG440" s="30"/>
      <c r="AH440" s="30"/>
      <c r="AI440" s="30"/>
      <c r="AJ440" s="30"/>
    </row>
    <row r="441" spans="1:36" s="26" customFormat="1" ht="21" hidden="1" customHeight="1">
      <c r="A441" s="27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27"/>
      <c r="W441" s="27"/>
      <c r="Y441" s="27"/>
      <c r="Z441" s="27"/>
      <c r="AA441" s="27"/>
      <c r="AB441" s="27"/>
      <c r="AC441" s="29"/>
      <c r="AD441" s="30"/>
      <c r="AE441" s="27"/>
      <c r="AF441" s="27"/>
      <c r="AG441" s="30"/>
      <c r="AH441" s="30"/>
      <c r="AI441" s="30"/>
      <c r="AJ441" s="30"/>
    </row>
    <row r="442" spans="1:36" s="26" customFormat="1" ht="21" customHeight="1">
      <c r="A442" s="27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27"/>
      <c r="W442" s="27"/>
      <c r="Y442" s="27"/>
      <c r="Z442" s="27"/>
      <c r="AA442" s="27"/>
      <c r="AB442" s="27"/>
      <c r="AC442" s="29"/>
      <c r="AD442" s="30"/>
      <c r="AE442" s="27"/>
      <c r="AF442" s="27"/>
      <c r="AG442" s="30"/>
      <c r="AH442" s="30"/>
      <c r="AI442" s="30"/>
      <c r="AJ442" s="30"/>
    </row>
    <row r="443" spans="1:36" s="26" customFormat="1" ht="21" customHeight="1">
      <c r="A443" s="27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27"/>
      <c r="W443" s="27"/>
      <c r="Y443" s="27"/>
      <c r="Z443" s="27"/>
      <c r="AA443" s="27"/>
      <c r="AB443" s="27"/>
      <c r="AC443" s="29"/>
      <c r="AD443" s="30"/>
      <c r="AE443" s="27"/>
      <c r="AF443" s="27"/>
      <c r="AG443" s="30"/>
      <c r="AH443" s="30"/>
      <c r="AI443" s="30"/>
      <c r="AJ443" s="30"/>
    </row>
    <row r="444" spans="1:36" s="26" customFormat="1" ht="21" customHeight="1">
      <c r="A444" s="27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27"/>
      <c r="W444" s="27"/>
      <c r="Y444" s="27"/>
      <c r="Z444" s="27"/>
      <c r="AA444" s="27"/>
      <c r="AB444" s="27"/>
      <c r="AC444" s="29"/>
      <c r="AD444" s="30"/>
      <c r="AE444" s="27"/>
      <c r="AF444" s="27"/>
      <c r="AG444" s="30"/>
      <c r="AH444" s="30"/>
      <c r="AI444" s="30"/>
      <c r="AJ444" s="30"/>
    </row>
    <row r="445" spans="1:36"/>
    <row r="446" spans="1:36" ht="21.9" customHeight="1">
      <c r="B446" s="34" t="s">
        <v>100</v>
      </c>
      <c r="C446" s="35"/>
      <c r="D446" s="35"/>
      <c r="E446" s="35"/>
      <c r="F446" s="36"/>
      <c r="G446" s="37"/>
      <c r="H446" s="34" t="s">
        <v>102</v>
      </c>
      <c r="I446" s="35"/>
      <c r="J446" s="35"/>
      <c r="K446" s="35"/>
      <c r="L446" s="36"/>
      <c r="M446" s="1"/>
      <c r="N446" s="1"/>
      <c r="O446" s="1"/>
      <c r="P446" s="127" t="s">
        <v>46</v>
      </c>
      <c r="Q446" s="128"/>
      <c r="R446" s="128"/>
      <c r="S446" s="128"/>
      <c r="T446" s="133"/>
      <c r="U446" s="127" t="s">
        <v>47</v>
      </c>
      <c r="V446" s="128"/>
      <c r="W446" s="133"/>
      <c r="X446" s="127" t="s">
        <v>48</v>
      </c>
      <c r="Y446" s="128"/>
      <c r="Z446" s="133"/>
      <c r="AA446" s="1"/>
      <c r="AB446" s="1"/>
      <c r="AG446" s="127" t="s">
        <v>9</v>
      </c>
      <c r="AH446" s="133"/>
      <c r="AI446" s="127" t="s">
        <v>44</v>
      </c>
      <c r="AJ446" s="133"/>
    </row>
    <row r="447" spans="1:36" ht="21.9" customHeight="1">
      <c r="B447" s="37" t="s">
        <v>14</v>
      </c>
      <c r="C447" s="134" t="s">
        <v>49</v>
      </c>
      <c r="D447" s="134"/>
      <c r="F447" s="46"/>
      <c r="G447" s="47"/>
      <c r="H447" s="37" t="s">
        <v>14</v>
      </c>
      <c r="I447" s="7" t="s">
        <v>103</v>
      </c>
      <c r="L447" s="83"/>
      <c r="M447" s="1"/>
      <c r="N447" s="1"/>
      <c r="O447" s="1"/>
      <c r="P447" s="115" t="s">
        <v>101</v>
      </c>
      <c r="Q447" s="116"/>
      <c r="R447" s="116"/>
      <c r="S447" s="116"/>
      <c r="T447" s="117"/>
      <c r="U447" s="121" t="s">
        <v>106</v>
      </c>
      <c r="V447" s="122"/>
      <c r="W447" s="123"/>
      <c r="X447" s="121"/>
      <c r="Y447" s="122"/>
      <c r="Z447" s="123"/>
      <c r="AA447" s="1"/>
      <c r="AB447" s="1"/>
      <c r="AD447" s="127" t="s">
        <v>94</v>
      </c>
      <c r="AE447" s="128"/>
      <c r="AF447" s="128"/>
      <c r="AG447" s="132" t="s">
        <v>72</v>
      </c>
      <c r="AH447" s="132"/>
      <c r="AI447" s="132" t="s">
        <v>72</v>
      </c>
      <c r="AJ447" s="132"/>
    </row>
    <row r="448" spans="1:36" ht="21.9" customHeight="1">
      <c r="B448" s="37" t="s">
        <v>78</v>
      </c>
      <c r="C448" s="1" t="s">
        <v>53</v>
      </c>
      <c r="D448" s="1"/>
      <c r="E448" s="1"/>
      <c r="F448" s="46"/>
      <c r="G448" s="47"/>
      <c r="H448" s="39" t="s">
        <v>78</v>
      </c>
      <c r="I448" s="40" t="s">
        <v>104</v>
      </c>
      <c r="J448" s="41"/>
      <c r="K448" s="41"/>
      <c r="L448" s="42"/>
      <c r="M448" s="1"/>
      <c r="N448" s="1"/>
      <c r="O448" s="1"/>
      <c r="P448" s="118"/>
      <c r="Q448" s="119"/>
      <c r="R448" s="119"/>
      <c r="S448" s="119"/>
      <c r="T448" s="120"/>
      <c r="U448" s="124"/>
      <c r="V448" s="125"/>
      <c r="W448" s="126"/>
      <c r="X448" s="124"/>
      <c r="Y448" s="125"/>
      <c r="Z448" s="126"/>
      <c r="AA448" s="1"/>
      <c r="AB448" s="1"/>
      <c r="AC448" s="43"/>
      <c r="AD448" s="127" t="s">
        <v>52</v>
      </c>
      <c r="AE448" s="128"/>
      <c r="AF448" s="128"/>
      <c r="AG448" s="132" t="s">
        <v>72</v>
      </c>
      <c r="AH448" s="132"/>
      <c r="AI448" s="132" t="s">
        <v>72</v>
      </c>
      <c r="AJ448" s="132"/>
    </row>
    <row r="449" spans="2:36" ht="21.9" customHeight="1">
      <c r="B449" s="39" t="s">
        <v>77</v>
      </c>
      <c r="C449" s="40" t="s">
        <v>50</v>
      </c>
      <c r="D449" s="40"/>
      <c r="E449" s="41"/>
      <c r="F449" s="42"/>
      <c r="G449" s="37"/>
      <c r="M449" s="1"/>
      <c r="N449" s="1"/>
      <c r="O449" s="1"/>
      <c r="P449" s="115" t="s">
        <v>51</v>
      </c>
      <c r="Q449" s="116"/>
      <c r="R449" s="116"/>
      <c r="S449" s="116"/>
      <c r="T449" s="117"/>
      <c r="U449" s="121"/>
      <c r="V449" s="122"/>
      <c r="W449" s="123"/>
      <c r="X449" s="121"/>
      <c r="Y449" s="122"/>
      <c r="Z449" s="123"/>
      <c r="AA449" s="1"/>
      <c r="AB449" s="1"/>
      <c r="AC449" s="43"/>
      <c r="AD449" s="127" t="s">
        <v>54</v>
      </c>
      <c r="AE449" s="128"/>
      <c r="AF449" s="128"/>
      <c r="AG449" s="78">
        <f>AG13+AG25+AG37+AG49+AG61+AG73+AG85+AG97+AG109+AG121+AG133+AG145</f>
        <v>44</v>
      </c>
      <c r="AH449" s="38" t="s">
        <v>55</v>
      </c>
      <c r="AI449" s="78">
        <f>AG14+AG26+AG38+AG50+AG62+AG74+AG86+AG98+AG110+AG122+AG134+AG146</f>
        <v>47</v>
      </c>
      <c r="AJ449" s="38" t="s">
        <v>55</v>
      </c>
    </row>
    <row r="450" spans="2:36" ht="21.9" customHeight="1">
      <c r="C450" s="7"/>
      <c r="D450" s="7"/>
      <c r="I450" s="7"/>
      <c r="M450" s="1"/>
      <c r="N450" s="1"/>
      <c r="O450" s="1"/>
      <c r="P450" s="118"/>
      <c r="Q450" s="119"/>
      <c r="R450" s="119"/>
      <c r="S450" s="119"/>
      <c r="T450" s="120"/>
      <c r="U450" s="124"/>
      <c r="V450" s="125"/>
      <c r="W450" s="126"/>
      <c r="X450" s="124"/>
      <c r="Y450" s="125"/>
      <c r="Z450" s="126"/>
      <c r="AA450" s="1"/>
      <c r="AB450" s="1"/>
      <c r="AC450" s="44"/>
      <c r="AD450" s="127" t="s">
        <v>57</v>
      </c>
      <c r="AE450" s="128"/>
      <c r="AF450" s="128"/>
      <c r="AG450" s="78">
        <f>AH13+AH25+AH37+AH49+AH61+AH73+AH85+AH97+AH109+AH121+AH133+AH145</f>
        <v>136</v>
      </c>
      <c r="AH450" s="38" t="s">
        <v>55</v>
      </c>
      <c r="AI450" s="78">
        <f>AH14+AH26+AH38+AH50+AH62+AH74+AH86+AH98+AH110+AH122+AH134+AH146</f>
        <v>136</v>
      </c>
      <c r="AJ450" s="38" t="s">
        <v>55</v>
      </c>
    </row>
    <row r="451" spans="2:36" ht="21.9" customHeight="1">
      <c r="B451" s="34" t="s">
        <v>105</v>
      </c>
      <c r="C451" s="35"/>
      <c r="D451" s="35"/>
      <c r="E451" s="35"/>
      <c r="F451" s="36"/>
      <c r="M451" s="1"/>
      <c r="N451" s="1"/>
      <c r="O451" s="1"/>
      <c r="P451" s="115" t="s">
        <v>56</v>
      </c>
      <c r="Q451" s="116"/>
      <c r="R451" s="116"/>
      <c r="S451" s="116"/>
      <c r="T451" s="117"/>
      <c r="U451" s="121"/>
      <c r="V451" s="122"/>
      <c r="W451" s="123"/>
      <c r="X451" s="121"/>
      <c r="Y451" s="122"/>
      <c r="Z451" s="123"/>
      <c r="AA451" s="1"/>
      <c r="AB451" s="1"/>
      <c r="AC451" s="1"/>
      <c r="AD451" s="127" t="s">
        <v>58</v>
      </c>
      <c r="AE451" s="128"/>
      <c r="AF451" s="128"/>
      <c r="AG451" s="79">
        <f>AG449/AG450*100</f>
        <v>32.352941176470587</v>
      </c>
      <c r="AH451" s="38" t="s">
        <v>59</v>
      </c>
      <c r="AI451" s="80">
        <f>AI449/AI450*100</f>
        <v>34.558823529411761</v>
      </c>
      <c r="AJ451" s="38" t="s">
        <v>59</v>
      </c>
    </row>
    <row r="452" spans="2:36" ht="21.9" customHeight="1">
      <c r="B452" s="84" t="s">
        <v>107</v>
      </c>
      <c r="C452" s="40" t="s">
        <v>108</v>
      </c>
      <c r="D452" s="41"/>
      <c r="E452" s="41"/>
      <c r="F452" s="42"/>
      <c r="M452" s="1"/>
      <c r="N452" s="1"/>
      <c r="O452" s="1"/>
      <c r="P452" s="118"/>
      <c r="Q452" s="119"/>
      <c r="R452" s="119"/>
      <c r="S452" s="119"/>
      <c r="T452" s="120"/>
      <c r="U452" s="124"/>
      <c r="V452" s="125"/>
      <c r="W452" s="126"/>
      <c r="X452" s="124"/>
      <c r="Y452" s="125"/>
      <c r="Z452" s="126"/>
      <c r="AA452" s="1"/>
      <c r="AB452" s="1"/>
      <c r="AC452" s="1"/>
      <c r="AD452" s="129" t="s">
        <v>61</v>
      </c>
      <c r="AE452" s="130"/>
      <c r="AF452" s="130"/>
      <c r="AG452" s="130"/>
      <c r="AH452" s="130"/>
      <c r="AI452" s="130"/>
      <c r="AJ452" s="130"/>
    </row>
    <row r="453" spans="2:36" ht="18" customHeight="1">
      <c r="B453" s="1"/>
      <c r="C453" s="1"/>
      <c r="D453" s="1"/>
      <c r="E453" s="1"/>
      <c r="F453" s="1"/>
      <c r="M453" s="1"/>
      <c r="N453" s="1"/>
      <c r="O453" s="1"/>
      <c r="P453" s="115" t="s">
        <v>60</v>
      </c>
      <c r="Q453" s="116"/>
      <c r="R453" s="116"/>
      <c r="S453" s="116"/>
      <c r="T453" s="117"/>
      <c r="U453" s="121"/>
      <c r="V453" s="122"/>
      <c r="W453" s="123"/>
      <c r="X453" s="121"/>
      <c r="Y453" s="122"/>
      <c r="Z453" s="123"/>
      <c r="AA453" s="1"/>
      <c r="AB453" s="1"/>
      <c r="AD453" s="131"/>
      <c r="AE453" s="131"/>
      <c r="AF453" s="131"/>
      <c r="AG453" s="131"/>
      <c r="AH453" s="131"/>
      <c r="AI453" s="131"/>
      <c r="AJ453" s="131"/>
    </row>
    <row r="454" spans="2:36" ht="18" customHeight="1">
      <c r="M454" s="1"/>
      <c r="N454" s="1"/>
      <c r="O454" s="1"/>
      <c r="P454" s="118"/>
      <c r="Q454" s="119"/>
      <c r="R454" s="119"/>
      <c r="S454" s="119"/>
      <c r="T454" s="120"/>
      <c r="U454" s="124"/>
      <c r="V454" s="125"/>
      <c r="W454" s="126"/>
      <c r="X454" s="124"/>
      <c r="Y454" s="125"/>
      <c r="Z454" s="126"/>
      <c r="AA454" s="1"/>
      <c r="AB454" s="1"/>
    </row>
  </sheetData>
  <mergeCells count="266">
    <mergeCell ref="A130:A131"/>
    <mergeCell ref="A150:A152"/>
    <mergeCell ref="B150:U150"/>
    <mergeCell ref="B151:U151"/>
    <mergeCell ref="B152:U152"/>
    <mergeCell ref="A138:A140"/>
    <mergeCell ref="B138:U138"/>
    <mergeCell ref="B139:U139"/>
    <mergeCell ref="B140:U140"/>
    <mergeCell ref="A142:A143"/>
    <mergeCell ref="A42:A44"/>
    <mergeCell ref="B42:U42"/>
    <mergeCell ref="B43:U43"/>
    <mergeCell ref="B44:U44"/>
    <mergeCell ref="B20:U20"/>
    <mergeCell ref="A18:A20"/>
    <mergeCell ref="A78:A80"/>
    <mergeCell ref="B78:U78"/>
    <mergeCell ref="B79:U79"/>
    <mergeCell ref="B80:U80"/>
    <mergeCell ref="A54:A56"/>
    <mergeCell ref="B54:U54"/>
    <mergeCell ref="B55:U55"/>
    <mergeCell ref="B56:U56"/>
    <mergeCell ref="A46:A47"/>
    <mergeCell ref="A58:A59"/>
    <mergeCell ref="A66:A68"/>
    <mergeCell ref="B66:U66"/>
    <mergeCell ref="B67:U67"/>
    <mergeCell ref="B68:U68"/>
    <mergeCell ref="B72:D72"/>
    <mergeCell ref="Q72:AD72"/>
    <mergeCell ref="A70:A71"/>
    <mergeCell ref="AB6:AJ6"/>
    <mergeCell ref="AB7:AJ7"/>
    <mergeCell ref="AB8:AJ8"/>
    <mergeCell ref="X6:AA6"/>
    <mergeCell ref="X7:AA7"/>
    <mergeCell ref="A1:F2"/>
    <mergeCell ref="G1:I1"/>
    <mergeCell ref="J1:L1"/>
    <mergeCell ref="N1:P1"/>
    <mergeCell ref="Q1:Z1"/>
    <mergeCell ref="G2:I2"/>
    <mergeCell ref="J2:AF2"/>
    <mergeCell ref="AE4:AI4"/>
    <mergeCell ref="B5:F5"/>
    <mergeCell ref="X8:AA8"/>
    <mergeCell ref="V7:W7"/>
    <mergeCell ref="A10:A11"/>
    <mergeCell ref="AG10:AJ11"/>
    <mergeCell ref="A22:A23"/>
    <mergeCell ref="AG22:AJ23"/>
    <mergeCell ref="A34:A35"/>
    <mergeCell ref="AG34:AJ35"/>
    <mergeCell ref="B19:U19"/>
    <mergeCell ref="N12:X12"/>
    <mergeCell ref="Q24:S24"/>
    <mergeCell ref="B18:U18"/>
    <mergeCell ref="A30:A32"/>
    <mergeCell ref="B30:U30"/>
    <mergeCell ref="B31:U31"/>
    <mergeCell ref="B32:U32"/>
    <mergeCell ref="AG46:AJ47"/>
    <mergeCell ref="AG58:AJ59"/>
    <mergeCell ref="AD451:AF451"/>
    <mergeCell ref="X446:Z446"/>
    <mergeCell ref="P446:T446"/>
    <mergeCell ref="AD449:AF449"/>
    <mergeCell ref="AD450:AF450"/>
    <mergeCell ref="AD447:AF447"/>
    <mergeCell ref="AD448:AF448"/>
    <mergeCell ref="AG70:AJ71"/>
    <mergeCell ref="AD60:AF60"/>
    <mergeCell ref="AG447:AH447"/>
    <mergeCell ref="AI447:AJ447"/>
    <mergeCell ref="AG82:AJ83"/>
    <mergeCell ref="AG94:AJ95"/>
    <mergeCell ref="AG106:AJ107"/>
    <mergeCell ref="AG118:AJ119"/>
    <mergeCell ref="AG130:AJ131"/>
    <mergeCell ref="AG142:AJ143"/>
    <mergeCell ref="AG448:AH448"/>
    <mergeCell ref="AI448:AJ448"/>
    <mergeCell ref="B102:U102"/>
    <mergeCell ref="B103:U103"/>
    <mergeCell ref="B104:U104"/>
    <mergeCell ref="AG154:AJ155"/>
    <mergeCell ref="A162:A164"/>
    <mergeCell ref="B162:U162"/>
    <mergeCell ref="B163:U163"/>
    <mergeCell ref="B164:U164"/>
    <mergeCell ref="A166:A167"/>
    <mergeCell ref="AG166:AJ167"/>
    <mergeCell ref="A174:A176"/>
    <mergeCell ref="B174:U174"/>
    <mergeCell ref="B175:U175"/>
    <mergeCell ref="B176:U176"/>
    <mergeCell ref="A154:A155"/>
    <mergeCell ref="A82:A83"/>
    <mergeCell ref="A102:A104"/>
    <mergeCell ref="A106:A107"/>
    <mergeCell ref="A90:A92"/>
    <mergeCell ref="B90:U90"/>
    <mergeCell ref="B91:U91"/>
    <mergeCell ref="B92:U92"/>
    <mergeCell ref="A94:A95"/>
    <mergeCell ref="A126:A128"/>
    <mergeCell ref="B126:U126"/>
    <mergeCell ref="B127:U127"/>
    <mergeCell ref="B128:U128"/>
    <mergeCell ref="A114:A116"/>
    <mergeCell ref="A118:A119"/>
    <mergeCell ref="A178:A179"/>
    <mergeCell ref="AG178:AJ179"/>
    <mergeCell ref="A186:A188"/>
    <mergeCell ref="B186:U186"/>
    <mergeCell ref="B187:U187"/>
    <mergeCell ref="B188:U188"/>
    <mergeCell ref="A190:A191"/>
    <mergeCell ref="AG190:AJ191"/>
    <mergeCell ref="A198:A200"/>
    <mergeCell ref="B198:U198"/>
    <mergeCell ref="B199:U199"/>
    <mergeCell ref="B200:U200"/>
    <mergeCell ref="A202:A203"/>
    <mergeCell ref="AG202:AJ203"/>
    <mergeCell ref="A210:A212"/>
    <mergeCell ref="B210:U210"/>
    <mergeCell ref="B211:U211"/>
    <mergeCell ref="B212:U212"/>
    <mergeCell ref="A214:A215"/>
    <mergeCell ref="AG214:AJ215"/>
    <mergeCell ref="A222:A224"/>
    <mergeCell ref="B222:U222"/>
    <mergeCell ref="B223:U223"/>
    <mergeCell ref="B224:U224"/>
    <mergeCell ref="A226:A227"/>
    <mergeCell ref="AG226:AJ227"/>
    <mergeCell ref="A234:A236"/>
    <mergeCell ref="B234:U234"/>
    <mergeCell ref="B235:U235"/>
    <mergeCell ref="B236:U236"/>
    <mergeCell ref="A238:A239"/>
    <mergeCell ref="AG238:AJ239"/>
    <mergeCell ref="A246:A248"/>
    <mergeCell ref="B246:U246"/>
    <mergeCell ref="B247:U247"/>
    <mergeCell ref="B248:U248"/>
    <mergeCell ref="A250:A251"/>
    <mergeCell ref="AG250:AJ251"/>
    <mergeCell ref="A258:A260"/>
    <mergeCell ref="B258:U258"/>
    <mergeCell ref="B259:U259"/>
    <mergeCell ref="B260:U260"/>
    <mergeCell ref="A262:A263"/>
    <mergeCell ref="AG262:AJ263"/>
    <mergeCell ref="A270:A272"/>
    <mergeCell ref="B270:U270"/>
    <mergeCell ref="B271:U271"/>
    <mergeCell ref="B272:U272"/>
    <mergeCell ref="A274:A275"/>
    <mergeCell ref="AG274:AJ275"/>
    <mergeCell ref="A282:A284"/>
    <mergeCell ref="B282:U282"/>
    <mergeCell ref="B283:U283"/>
    <mergeCell ref="B284:U284"/>
    <mergeCell ref="A286:A287"/>
    <mergeCell ref="AG286:AJ287"/>
    <mergeCell ref="A294:A296"/>
    <mergeCell ref="B294:U294"/>
    <mergeCell ref="B295:U295"/>
    <mergeCell ref="B296:U296"/>
    <mergeCell ref="A298:A299"/>
    <mergeCell ref="AG298:AJ299"/>
    <mergeCell ref="A306:A308"/>
    <mergeCell ref="B306:U306"/>
    <mergeCell ref="B307:U307"/>
    <mergeCell ref="B308:U308"/>
    <mergeCell ref="A310:A311"/>
    <mergeCell ref="AG310:AJ311"/>
    <mergeCell ref="A318:A320"/>
    <mergeCell ref="B318:U318"/>
    <mergeCell ref="B319:U319"/>
    <mergeCell ref="B320:U320"/>
    <mergeCell ref="A322:A323"/>
    <mergeCell ref="AG322:AJ323"/>
    <mergeCell ref="A330:A332"/>
    <mergeCell ref="B330:U330"/>
    <mergeCell ref="B331:U331"/>
    <mergeCell ref="B332:U332"/>
    <mergeCell ref="A334:A335"/>
    <mergeCell ref="AG334:AJ335"/>
    <mergeCell ref="A342:A344"/>
    <mergeCell ref="B342:U342"/>
    <mergeCell ref="B343:U343"/>
    <mergeCell ref="B344:U344"/>
    <mergeCell ref="A346:A347"/>
    <mergeCell ref="AG346:AJ347"/>
    <mergeCell ref="A354:A356"/>
    <mergeCell ref="B354:U354"/>
    <mergeCell ref="B355:U355"/>
    <mergeCell ref="B356:U356"/>
    <mergeCell ref="A358:A359"/>
    <mergeCell ref="AG358:AJ359"/>
    <mergeCell ref="A366:A368"/>
    <mergeCell ref="B366:U366"/>
    <mergeCell ref="B367:U367"/>
    <mergeCell ref="B368:U368"/>
    <mergeCell ref="A370:A371"/>
    <mergeCell ref="AG370:AJ371"/>
    <mergeCell ref="A378:A380"/>
    <mergeCell ref="B378:U378"/>
    <mergeCell ref="B379:U379"/>
    <mergeCell ref="B380:U380"/>
    <mergeCell ref="A382:A383"/>
    <mergeCell ref="AG382:AJ383"/>
    <mergeCell ref="A390:A392"/>
    <mergeCell ref="B390:U390"/>
    <mergeCell ref="B391:U391"/>
    <mergeCell ref="B392:U392"/>
    <mergeCell ref="A394:A395"/>
    <mergeCell ref="AG394:AJ395"/>
    <mergeCell ref="A402:A404"/>
    <mergeCell ref="B402:U402"/>
    <mergeCell ref="B403:U403"/>
    <mergeCell ref="B404:U404"/>
    <mergeCell ref="A406:A407"/>
    <mergeCell ref="AG406:AJ407"/>
    <mergeCell ref="A414:A416"/>
    <mergeCell ref="B414:U414"/>
    <mergeCell ref="B415:U415"/>
    <mergeCell ref="B416:U416"/>
    <mergeCell ref="P453:T454"/>
    <mergeCell ref="P451:T452"/>
    <mergeCell ref="P449:T450"/>
    <mergeCell ref="P447:T448"/>
    <mergeCell ref="A418:A419"/>
    <mergeCell ref="AG418:AJ419"/>
    <mergeCell ref="A426:A428"/>
    <mergeCell ref="B426:U426"/>
    <mergeCell ref="B427:U427"/>
    <mergeCell ref="B428:U428"/>
    <mergeCell ref="A430:A431"/>
    <mergeCell ref="AG430:AJ431"/>
    <mergeCell ref="A438:A440"/>
    <mergeCell ref="B438:U438"/>
    <mergeCell ref="B439:U439"/>
    <mergeCell ref="B440:U440"/>
    <mergeCell ref="U453:W454"/>
    <mergeCell ref="AD452:AJ453"/>
    <mergeCell ref="U446:W446"/>
    <mergeCell ref="AG446:AH446"/>
    <mergeCell ref="AI446:AJ446"/>
    <mergeCell ref="C447:D447"/>
    <mergeCell ref="X453:Z454"/>
    <mergeCell ref="X451:Z452"/>
    <mergeCell ref="X449:Z450"/>
    <mergeCell ref="X447:Z448"/>
    <mergeCell ref="U451:W452"/>
    <mergeCell ref="U449:W450"/>
    <mergeCell ref="U447:W448"/>
    <mergeCell ref="T39:V39"/>
    <mergeCell ref="B114:U114"/>
    <mergeCell ref="B115:U115"/>
    <mergeCell ref="B116:U116"/>
  </mergeCells>
  <phoneticPr fontId="1"/>
  <dataValidations count="3">
    <dataValidation type="list" allowBlank="1" showInputMessage="1" showErrorMessage="1" sqref="B73:AF74 B433:AF434 B409:AF410 B385:AF386 B361:AF362 B337:AF338 B313:AF314 B289:AF290 B265:AF266 B241:AF242 B217:AF218 B193:AF194 B169:AF170 B133:AF134 B97:AF98 B121:AF122 B109:AF110 B85:AF86 B145:AF146 B61:AF62 B421:AF422 B49:AF50 B37:AF38 B13:AF14 B157:AF158 B181:AF182 B205:AF206 B229:AF230 B253:AF254 B277:AF278 B301:AF302 B325:AF326 B349:AF350 B373:AF374 B397:AF398 B25:AF26" xr:uid="{FEA4EC73-88EA-468E-89CF-68D71CAAC60E}">
      <formula1>$B$447:$B$449</formula1>
    </dataValidation>
    <dataValidation type="list" allowBlank="1" showInputMessage="1" showErrorMessage="1" sqref="V18:W19 V426:W427 V414:W415 V390:W391 V366:W367 V342:W343 V318:W319 V294:W295 V270:W271 V246:W247 V222:W223 V198:W199 V174:W175 V438:W439 V150:W151 V138:W139 V126:W127 V114:W115 V102:W103 V90:W91 V78:W79 V66:W67 V54:W55 V42:W43 V30:W31 V162:W163 V186:W187 V210:W211 V234:W235 V258:W259 V282:W283 V306:W307 V330:W331 V354:W355 V378:W379 V402:W403 AG447:AJ448" xr:uid="{4824DA99-1ABD-466A-9F98-57EA4A2D7BDC}">
      <formula1>$B$447:$B$448</formula1>
    </dataValidation>
    <dataValidation type="list" allowBlank="1" showInputMessage="1" showErrorMessage="1" sqref="U447:Z454" xr:uid="{BFEF60D1-941C-4D91-B9A9-5F347B59904E}">
      <formula1>$B$452</formula1>
    </dataValidation>
  </dataValidations>
  <printOptions horizontalCentered="1"/>
  <pageMargins left="0.51181102362204722" right="0.51181102362204722" top="0.74803149606299213" bottom="0.15748031496062992" header="0.31496062992125984" footer="0.11811023622047245"/>
  <pageSetup paperSize="9" scale="71" fitToHeight="2" orientation="landscape" cellComments="asDisplayed" r:id="rId1"/>
  <headerFooter>
    <oddHeader>&amp;L&amp;14（参考様式）&amp;R&amp;14&amp;P/&amp;N</oddHeader>
  </headerFooter>
  <rowBreaks count="3" manualBreakCount="3">
    <brk id="21" max="16383" man="1"/>
    <brk id="45" max="35" man="1"/>
    <brk id="69" max="35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749E-887D-4B85-9384-0317726FFDBE}">
  <sheetPr>
    <pageSetUpPr fitToPage="1"/>
  </sheetPr>
  <dimension ref="A1:AM88"/>
  <sheetViews>
    <sheetView showGridLines="0" view="pageBreakPreview" zoomScale="90" zoomScaleNormal="96" zoomScaleSheetLayoutView="90" zoomScalePageLayoutView="70" workbookViewId="0"/>
  </sheetViews>
  <sheetFormatPr defaultRowHeight="18"/>
  <cols>
    <col min="1" max="1" width="5.8984375" style="88" customWidth="1"/>
    <col min="2" max="2" width="3.59765625" style="88" customWidth="1"/>
    <col min="3" max="32" width="4.8984375" style="88" customWidth="1"/>
    <col min="33" max="35" width="5.09765625" style="88" customWidth="1"/>
    <col min="36" max="37" width="18.09765625" style="88" customWidth="1"/>
    <col min="38" max="16384" width="8.796875" style="88"/>
  </cols>
  <sheetData>
    <row r="1" spans="1:39" ht="23.4">
      <c r="A1" s="87"/>
      <c r="B1" s="87"/>
    </row>
    <row r="2" spans="1:39" ht="36.6">
      <c r="C2" s="89" t="s">
        <v>132</v>
      </c>
      <c r="AC2" s="90" t="s">
        <v>20</v>
      </c>
      <c r="AD2" s="90"/>
    </row>
    <row r="3" spans="1:39">
      <c r="AC3" s="172" t="s">
        <v>21</v>
      </c>
      <c r="AD3" s="173"/>
      <c r="AL3" s="91"/>
      <c r="AM3" s="91"/>
    </row>
    <row r="4" spans="1:39" ht="23.4">
      <c r="C4" s="87" t="s">
        <v>10</v>
      </c>
      <c r="E4" s="208"/>
      <c r="F4" s="208"/>
      <c r="G4" s="208"/>
      <c r="H4" s="208"/>
      <c r="I4" s="208"/>
      <c r="J4" s="208"/>
      <c r="K4" s="208"/>
      <c r="L4" s="208"/>
      <c r="M4" s="208"/>
      <c r="N4" s="208"/>
      <c r="AC4" s="174"/>
      <c r="AD4" s="175"/>
      <c r="AE4" s="92"/>
    </row>
    <row r="5" spans="1:39" ht="23.4">
      <c r="C5" s="87" t="s">
        <v>116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39" ht="23.4">
      <c r="C6" s="87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39" s="1" customFormat="1" ht="22.5" customHeight="1">
      <c r="C7" s="81" t="s">
        <v>130</v>
      </c>
      <c r="D7" s="85"/>
      <c r="E7" s="85"/>
      <c r="F7" s="8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" customFormat="1" ht="33.7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5"/>
      <c r="S8" s="5"/>
      <c r="T8" s="3"/>
      <c r="U8" s="3"/>
      <c r="V8" s="6"/>
      <c r="W8" s="150" t="s">
        <v>62</v>
      </c>
      <c r="X8" s="150"/>
      <c r="Y8" s="150"/>
      <c r="Z8" s="150"/>
      <c r="AA8" s="166"/>
      <c r="AB8" s="166"/>
      <c r="AC8" s="166"/>
      <c r="AD8" s="166"/>
      <c r="AE8" s="166"/>
      <c r="AF8" s="166"/>
      <c r="AG8" s="166"/>
      <c r="AH8" s="166"/>
      <c r="AI8" s="166"/>
    </row>
    <row r="9" spans="1:39" s="1" customFormat="1" ht="33.75" customHeigh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/>
      <c r="R9" s="3"/>
      <c r="S9" s="3"/>
      <c r="T9" s="3"/>
      <c r="U9" s="150" t="s">
        <v>37</v>
      </c>
      <c r="V9" s="150"/>
      <c r="W9" s="150" t="s">
        <v>38</v>
      </c>
      <c r="X9" s="150"/>
      <c r="Y9" s="150"/>
      <c r="Z9" s="150"/>
      <c r="AA9" s="166"/>
      <c r="AB9" s="166"/>
      <c r="AC9" s="166"/>
      <c r="AD9" s="166"/>
      <c r="AE9" s="166"/>
      <c r="AF9" s="166"/>
      <c r="AG9" s="166"/>
      <c r="AH9" s="166"/>
      <c r="AI9" s="166"/>
    </row>
    <row r="10" spans="1:39" s="1" customFormat="1" ht="33.7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/>
      <c r="R10" s="5"/>
      <c r="S10" s="5"/>
      <c r="T10" s="3"/>
      <c r="U10" s="3"/>
      <c r="V10" s="6"/>
      <c r="W10" s="150" t="s">
        <v>109</v>
      </c>
      <c r="X10" s="150"/>
      <c r="Y10" s="150"/>
      <c r="Z10" s="150"/>
      <c r="AA10" s="166"/>
      <c r="AB10" s="166"/>
      <c r="AC10" s="166"/>
      <c r="AD10" s="166"/>
      <c r="AE10" s="166"/>
      <c r="AF10" s="166"/>
      <c r="AG10" s="166"/>
      <c r="AH10" s="166"/>
      <c r="AI10" s="166"/>
    </row>
    <row r="11" spans="1:39" ht="21.75" customHeight="1"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</row>
    <row r="12" spans="1:39" ht="18.75" customHeight="1">
      <c r="C12" s="94" t="s">
        <v>1</v>
      </c>
      <c r="D12" s="95">
        <f>$AC$4+IF(WEEKDAY($AC$4,16)=1,0,8-WEEKDAY($AC$4,16))+D14</f>
        <v>-28</v>
      </c>
      <c r="E12" s="95">
        <f t="shared" ref="E12:AE12" si="0">$AC$4+IF(WEEKDAY($AC$4,16)=1,0,8-WEEKDAY($AC$4,16))+E14</f>
        <v>-27</v>
      </c>
      <c r="F12" s="95">
        <f t="shared" si="0"/>
        <v>-26</v>
      </c>
      <c r="G12" s="95">
        <f t="shared" si="0"/>
        <v>-25</v>
      </c>
      <c r="H12" s="95">
        <f t="shared" si="0"/>
        <v>-24</v>
      </c>
      <c r="I12" s="95">
        <f t="shared" si="0"/>
        <v>-23</v>
      </c>
      <c r="J12" s="95">
        <f t="shared" si="0"/>
        <v>-22</v>
      </c>
      <c r="K12" s="95">
        <f t="shared" si="0"/>
        <v>-21</v>
      </c>
      <c r="L12" s="95">
        <f t="shared" si="0"/>
        <v>-20</v>
      </c>
      <c r="M12" s="95">
        <f t="shared" si="0"/>
        <v>-19</v>
      </c>
      <c r="N12" s="95">
        <f t="shared" si="0"/>
        <v>-18</v>
      </c>
      <c r="O12" s="95">
        <f t="shared" si="0"/>
        <v>-17</v>
      </c>
      <c r="P12" s="95">
        <f t="shared" si="0"/>
        <v>-16</v>
      </c>
      <c r="Q12" s="95">
        <f t="shared" si="0"/>
        <v>-15</v>
      </c>
      <c r="R12" s="95">
        <f t="shared" si="0"/>
        <v>-14</v>
      </c>
      <c r="S12" s="95">
        <f t="shared" si="0"/>
        <v>-13</v>
      </c>
      <c r="T12" s="95">
        <f t="shared" si="0"/>
        <v>-12</v>
      </c>
      <c r="U12" s="95">
        <f t="shared" si="0"/>
        <v>-11</v>
      </c>
      <c r="V12" s="95">
        <f t="shared" si="0"/>
        <v>-10</v>
      </c>
      <c r="W12" s="95">
        <f t="shared" si="0"/>
        <v>-9</v>
      </c>
      <c r="X12" s="95">
        <f t="shared" si="0"/>
        <v>-8</v>
      </c>
      <c r="Y12" s="95">
        <f t="shared" si="0"/>
        <v>-7</v>
      </c>
      <c r="Z12" s="95">
        <f t="shared" si="0"/>
        <v>-6</v>
      </c>
      <c r="AA12" s="95">
        <f t="shared" si="0"/>
        <v>-5</v>
      </c>
      <c r="AB12" s="95">
        <f t="shared" si="0"/>
        <v>-4</v>
      </c>
      <c r="AC12" s="95">
        <f t="shared" si="0"/>
        <v>-3</v>
      </c>
      <c r="AD12" s="95">
        <f t="shared" si="0"/>
        <v>-2</v>
      </c>
      <c r="AE12" s="95">
        <f t="shared" si="0"/>
        <v>-1</v>
      </c>
      <c r="AF12" s="167" t="s">
        <v>118</v>
      </c>
      <c r="AG12" s="167" t="s">
        <v>119</v>
      </c>
      <c r="AH12" s="168" t="s">
        <v>117</v>
      </c>
      <c r="AI12" s="169" t="s">
        <v>22</v>
      </c>
      <c r="AJ12" s="91"/>
      <c r="AK12" s="93"/>
    </row>
    <row r="13" spans="1:39" ht="17.25" customHeight="1">
      <c r="C13" s="94" t="s">
        <v>2</v>
      </c>
      <c r="D13" s="96">
        <f>$AC$4+IF(WEEKDAY($AC$4,16)=1,0,8-WEEKDAY($AC$4,16))+D14</f>
        <v>-28</v>
      </c>
      <c r="E13" s="96">
        <f t="shared" ref="E13:AE13" si="1">$AC$4+IF(WEEKDAY($AC$4,16)=1,0,8-WEEKDAY($AC$4,16))+E14</f>
        <v>-27</v>
      </c>
      <c r="F13" s="96">
        <f t="shared" si="1"/>
        <v>-26</v>
      </c>
      <c r="G13" s="96">
        <f t="shared" si="1"/>
        <v>-25</v>
      </c>
      <c r="H13" s="96">
        <f t="shared" si="1"/>
        <v>-24</v>
      </c>
      <c r="I13" s="96">
        <f t="shared" si="1"/>
        <v>-23</v>
      </c>
      <c r="J13" s="96">
        <f t="shared" si="1"/>
        <v>-22</v>
      </c>
      <c r="K13" s="96">
        <f t="shared" si="1"/>
        <v>-21</v>
      </c>
      <c r="L13" s="96">
        <f t="shared" si="1"/>
        <v>-20</v>
      </c>
      <c r="M13" s="96">
        <f t="shared" si="1"/>
        <v>-19</v>
      </c>
      <c r="N13" s="96">
        <f t="shared" si="1"/>
        <v>-18</v>
      </c>
      <c r="O13" s="96">
        <f t="shared" si="1"/>
        <v>-17</v>
      </c>
      <c r="P13" s="96">
        <f t="shared" si="1"/>
        <v>-16</v>
      </c>
      <c r="Q13" s="96">
        <f t="shared" si="1"/>
        <v>-15</v>
      </c>
      <c r="R13" s="96">
        <f t="shared" si="1"/>
        <v>-14</v>
      </c>
      <c r="S13" s="96">
        <f t="shared" si="1"/>
        <v>-13</v>
      </c>
      <c r="T13" s="96">
        <f t="shared" si="1"/>
        <v>-12</v>
      </c>
      <c r="U13" s="96">
        <f t="shared" si="1"/>
        <v>-11</v>
      </c>
      <c r="V13" s="96">
        <f t="shared" si="1"/>
        <v>-10</v>
      </c>
      <c r="W13" s="96">
        <f t="shared" si="1"/>
        <v>-9</v>
      </c>
      <c r="X13" s="96">
        <f t="shared" si="1"/>
        <v>-8</v>
      </c>
      <c r="Y13" s="96">
        <f t="shared" si="1"/>
        <v>-7</v>
      </c>
      <c r="Z13" s="96">
        <f t="shared" si="1"/>
        <v>-6</v>
      </c>
      <c r="AA13" s="96">
        <f t="shared" si="1"/>
        <v>-5</v>
      </c>
      <c r="AB13" s="96">
        <f t="shared" si="1"/>
        <v>-4</v>
      </c>
      <c r="AC13" s="96">
        <f t="shared" si="1"/>
        <v>-3</v>
      </c>
      <c r="AD13" s="96">
        <f t="shared" si="1"/>
        <v>-2</v>
      </c>
      <c r="AE13" s="96">
        <f t="shared" si="1"/>
        <v>-1</v>
      </c>
      <c r="AF13" s="167"/>
      <c r="AG13" s="167"/>
      <c r="AH13" s="168"/>
      <c r="AI13" s="170"/>
    </row>
    <row r="14" spans="1:39" ht="7.5" hidden="1" customHeight="1">
      <c r="C14" s="94"/>
      <c r="D14" s="97">
        <v>-28</v>
      </c>
      <c r="E14" s="97">
        <v>-27</v>
      </c>
      <c r="F14" s="97">
        <v>-26</v>
      </c>
      <c r="G14" s="97">
        <v>-25</v>
      </c>
      <c r="H14" s="97">
        <v>-24</v>
      </c>
      <c r="I14" s="97">
        <v>-23</v>
      </c>
      <c r="J14" s="97">
        <v>-22</v>
      </c>
      <c r="K14" s="97">
        <v>-21</v>
      </c>
      <c r="L14" s="97">
        <v>-20</v>
      </c>
      <c r="M14" s="97">
        <v>-19</v>
      </c>
      <c r="N14" s="97">
        <v>-18</v>
      </c>
      <c r="O14" s="97">
        <v>-17</v>
      </c>
      <c r="P14" s="97">
        <v>-16</v>
      </c>
      <c r="Q14" s="97">
        <v>-15</v>
      </c>
      <c r="R14" s="97">
        <v>-14</v>
      </c>
      <c r="S14" s="97">
        <v>-13</v>
      </c>
      <c r="T14" s="97">
        <v>-12</v>
      </c>
      <c r="U14" s="97">
        <v>-11</v>
      </c>
      <c r="V14" s="97">
        <v>-10</v>
      </c>
      <c r="W14" s="97">
        <v>-9</v>
      </c>
      <c r="X14" s="97">
        <v>-8</v>
      </c>
      <c r="Y14" s="97">
        <v>-7</v>
      </c>
      <c r="Z14" s="97">
        <v>-6</v>
      </c>
      <c r="AA14" s="97">
        <v>-5</v>
      </c>
      <c r="AB14" s="97">
        <v>-4</v>
      </c>
      <c r="AC14" s="97">
        <v>-3</v>
      </c>
      <c r="AD14" s="97">
        <v>-2</v>
      </c>
      <c r="AE14" s="97">
        <v>-1</v>
      </c>
      <c r="AF14" s="167"/>
      <c r="AG14" s="167"/>
      <c r="AH14" s="168"/>
      <c r="AI14" s="170"/>
      <c r="AJ14" s="91"/>
    </row>
    <row r="15" spans="1:39" ht="7.5" hidden="1" customHeight="1">
      <c r="C15" s="94"/>
      <c r="D15" s="97" t="e">
        <f>WEEKDAY(D13)</f>
        <v>#NUM!</v>
      </c>
      <c r="E15" s="97" t="e">
        <f t="shared" ref="E15:AE15" si="2">WEEKDAY(E13)</f>
        <v>#NUM!</v>
      </c>
      <c r="F15" s="97" t="e">
        <f t="shared" si="2"/>
        <v>#NUM!</v>
      </c>
      <c r="G15" s="97" t="e">
        <f t="shared" si="2"/>
        <v>#NUM!</v>
      </c>
      <c r="H15" s="97" t="e">
        <f t="shared" si="2"/>
        <v>#NUM!</v>
      </c>
      <c r="I15" s="97" t="e">
        <f t="shared" si="2"/>
        <v>#NUM!</v>
      </c>
      <c r="J15" s="97" t="e">
        <f t="shared" si="2"/>
        <v>#NUM!</v>
      </c>
      <c r="K15" s="97" t="e">
        <f t="shared" si="2"/>
        <v>#NUM!</v>
      </c>
      <c r="L15" s="97" t="e">
        <f t="shared" si="2"/>
        <v>#NUM!</v>
      </c>
      <c r="M15" s="97" t="e">
        <f t="shared" si="2"/>
        <v>#NUM!</v>
      </c>
      <c r="N15" s="97" t="e">
        <f t="shared" si="2"/>
        <v>#NUM!</v>
      </c>
      <c r="O15" s="97" t="e">
        <f t="shared" si="2"/>
        <v>#NUM!</v>
      </c>
      <c r="P15" s="97" t="e">
        <f t="shared" si="2"/>
        <v>#NUM!</v>
      </c>
      <c r="Q15" s="97" t="e">
        <f t="shared" si="2"/>
        <v>#NUM!</v>
      </c>
      <c r="R15" s="97" t="e">
        <f t="shared" si="2"/>
        <v>#NUM!</v>
      </c>
      <c r="S15" s="97" t="e">
        <f t="shared" si="2"/>
        <v>#NUM!</v>
      </c>
      <c r="T15" s="97" t="e">
        <f t="shared" si="2"/>
        <v>#NUM!</v>
      </c>
      <c r="U15" s="97" t="e">
        <f t="shared" si="2"/>
        <v>#NUM!</v>
      </c>
      <c r="V15" s="97" t="e">
        <f t="shared" si="2"/>
        <v>#NUM!</v>
      </c>
      <c r="W15" s="97" t="e">
        <f t="shared" si="2"/>
        <v>#NUM!</v>
      </c>
      <c r="X15" s="97" t="e">
        <f t="shared" si="2"/>
        <v>#NUM!</v>
      </c>
      <c r="Y15" s="97" t="e">
        <f t="shared" si="2"/>
        <v>#NUM!</v>
      </c>
      <c r="Z15" s="97" t="e">
        <f t="shared" si="2"/>
        <v>#NUM!</v>
      </c>
      <c r="AA15" s="97" t="e">
        <f t="shared" si="2"/>
        <v>#NUM!</v>
      </c>
      <c r="AB15" s="97" t="e">
        <f t="shared" si="2"/>
        <v>#NUM!</v>
      </c>
      <c r="AC15" s="97" t="e">
        <f t="shared" si="2"/>
        <v>#NUM!</v>
      </c>
      <c r="AD15" s="97" t="e">
        <f t="shared" si="2"/>
        <v>#NUM!</v>
      </c>
      <c r="AE15" s="97" t="e">
        <f t="shared" si="2"/>
        <v>#NUM!</v>
      </c>
      <c r="AF15" s="167"/>
      <c r="AG15" s="167"/>
      <c r="AH15" s="168"/>
      <c r="AI15" s="170"/>
      <c r="AJ15" s="91"/>
    </row>
    <row r="16" spans="1:39">
      <c r="C16" s="94" t="s">
        <v>3</v>
      </c>
      <c r="D16" s="98">
        <f t="shared" ref="D16:AD16" si="3">D13</f>
        <v>-28</v>
      </c>
      <c r="E16" s="98">
        <f t="shared" si="3"/>
        <v>-27</v>
      </c>
      <c r="F16" s="98">
        <f t="shared" si="3"/>
        <v>-26</v>
      </c>
      <c r="G16" s="98">
        <f t="shared" si="3"/>
        <v>-25</v>
      </c>
      <c r="H16" s="98">
        <f t="shared" si="3"/>
        <v>-24</v>
      </c>
      <c r="I16" s="98">
        <f t="shared" si="3"/>
        <v>-23</v>
      </c>
      <c r="J16" s="98">
        <f t="shared" si="3"/>
        <v>-22</v>
      </c>
      <c r="K16" s="98">
        <f t="shared" si="3"/>
        <v>-21</v>
      </c>
      <c r="L16" s="98">
        <f t="shared" si="3"/>
        <v>-20</v>
      </c>
      <c r="M16" s="98">
        <f t="shared" si="3"/>
        <v>-19</v>
      </c>
      <c r="N16" s="98">
        <f t="shared" si="3"/>
        <v>-18</v>
      </c>
      <c r="O16" s="98">
        <f t="shared" si="3"/>
        <v>-17</v>
      </c>
      <c r="P16" s="98">
        <f t="shared" si="3"/>
        <v>-16</v>
      </c>
      <c r="Q16" s="98">
        <f t="shared" si="3"/>
        <v>-15</v>
      </c>
      <c r="R16" s="98">
        <f t="shared" si="3"/>
        <v>-14</v>
      </c>
      <c r="S16" s="98">
        <f t="shared" si="3"/>
        <v>-13</v>
      </c>
      <c r="T16" s="98">
        <f t="shared" si="3"/>
        <v>-12</v>
      </c>
      <c r="U16" s="98">
        <f t="shared" si="3"/>
        <v>-11</v>
      </c>
      <c r="V16" s="98">
        <f t="shared" si="3"/>
        <v>-10</v>
      </c>
      <c r="W16" s="98">
        <f t="shared" si="3"/>
        <v>-9</v>
      </c>
      <c r="X16" s="98">
        <f t="shared" si="3"/>
        <v>-8</v>
      </c>
      <c r="Y16" s="98">
        <f t="shared" si="3"/>
        <v>-7</v>
      </c>
      <c r="Z16" s="98">
        <f t="shared" si="3"/>
        <v>-6</v>
      </c>
      <c r="AA16" s="98">
        <f t="shared" si="3"/>
        <v>-5</v>
      </c>
      <c r="AB16" s="98">
        <f t="shared" si="3"/>
        <v>-4</v>
      </c>
      <c r="AC16" s="98">
        <f t="shared" si="3"/>
        <v>-3</v>
      </c>
      <c r="AD16" s="98">
        <f t="shared" si="3"/>
        <v>-2</v>
      </c>
      <c r="AE16" s="98">
        <f>AE13</f>
        <v>-1</v>
      </c>
      <c r="AF16" s="167"/>
      <c r="AG16" s="167"/>
      <c r="AH16" s="168"/>
      <c r="AI16" s="170"/>
    </row>
    <row r="17" spans="2:37" ht="27" customHeight="1">
      <c r="C17" s="178" t="s">
        <v>8</v>
      </c>
      <c r="D17" s="180"/>
      <c r="E17" s="180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82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5"/>
      <c r="AD17" s="176"/>
      <c r="AE17" s="176"/>
      <c r="AF17" s="167"/>
      <c r="AG17" s="167"/>
      <c r="AH17" s="168"/>
      <c r="AI17" s="170"/>
    </row>
    <row r="18" spans="2:37" ht="27" customHeight="1">
      <c r="C18" s="179"/>
      <c r="D18" s="181"/>
      <c r="E18" s="181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83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6"/>
      <c r="AD18" s="177"/>
      <c r="AE18" s="177"/>
      <c r="AF18" s="167"/>
      <c r="AG18" s="167"/>
      <c r="AH18" s="168"/>
      <c r="AI18" s="170"/>
    </row>
    <row r="19" spans="2:37" ht="27" customHeight="1">
      <c r="C19" s="179"/>
      <c r="D19" s="181"/>
      <c r="E19" s="181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84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6"/>
      <c r="AD19" s="177"/>
      <c r="AE19" s="177"/>
      <c r="AF19" s="167"/>
      <c r="AG19" s="167"/>
      <c r="AH19" s="168"/>
      <c r="AI19" s="171"/>
    </row>
    <row r="20" spans="2:37">
      <c r="C20" s="94" t="s">
        <v>9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94">
        <f>COUNTIF(D20:AE20,"■")</f>
        <v>0</v>
      </c>
      <c r="AG20" s="94">
        <f>COUNTIF(C20:AE20,"○")+COUNTIF(C20:AE20,"■")</f>
        <v>0</v>
      </c>
      <c r="AH20" s="104"/>
      <c r="AI20" s="94" t="str">
        <f>IF(AF20&gt;=AH20,"○","×")</f>
        <v>○</v>
      </c>
    </row>
    <row r="21" spans="2:37">
      <c r="C21" s="94" t="s">
        <v>44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94">
        <f>COUNTIF(D21:AE21,"■")</f>
        <v>0</v>
      </c>
      <c r="AG21" s="94">
        <f>COUNTIF(C21:AE21,"○")+COUNTIF(C21:AE21,"■")</f>
        <v>0</v>
      </c>
      <c r="AH21" s="104"/>
      <c r="AI21" s="94" t="str">
        <f>IF(AF21&gt;=AH21,"○","×")</f>
        <v>○</v>
      </c>
    </row>
    <row r="22" spans="2:37" ht="27" customHeight="1"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H22" s="103"/>
    </row>
    <row r="23" spans="2:37" ht="18.75" customHeight="1">
      <c r="B23" s="190"/>
      <c r="C23" s="94" t="s">
        <v>1</v>
      </c>
      <c r="D23" s="95">
        <f>$AC$4+IF(WEEKDAY($AC$4,16)=1,0,8-WEEKDAY($AC$4,16))</f>
        <v>0</v>
      </c>
      <c r="E23" s="95">
        <f>$AC$4+IF(WEEKDAY($AC$4,16)=1,0,8-WEEKDAY($AC$4,16))+E25</f>
        <v>1</v>
      </c>
      <c r="F23" s="95">
        <f t="shared" ref="F23:AE23" si="4">$AC$4+IF(WEEKDAY($AC$4,16)=1,0,8-WEEKDAY($AC$4,16))+F25</f>
        <v>2</v>
      </c>
      <c r="G23" s="95">
        <f t="shared" si="4"/>
        <v>3</v>
      </c>
      <c r="H23" s="95">
        <f t="shared" si="4"/>
        <v>4</v>
      </c>
      <c r="I23" s="95">
        <f t="shared" si="4"/>
        <v>5</v>
      </c>
      <c r="J23" s="95">
        <f t="shared" si="4"/>
        <v>6</v>
      </c>
      <c r="K23" s="95">
        <f t="shared" si="4"/>
        <v>7</v>
      </c>
      <c r="L23" s="95">
        <f t="shared" si="4"/>
        <v>8</v>
      </c>
      <c r="M23" s="95">
        <f t="shared" si="4"/>
        <v>9</v>
      </c>
      <c r="N23" s="95">
        <f t="shared" si="4"/>
        <v>10</v>
      </c>
      <c r="O23" s="95">
        <f t="shared" si="4"/>
        <v>11</v>
      </c>
      <c r="P23" s="95">
        <f t="shared" si="4"/>
        <v>12</v>
      </c>
      <c r="Q23" s="95">
        <f t="shared" si="4"/>
        <v>13</v>
      </c>
      <c r="R23" s="95">
        <f t="shared" si="4"/>
        <v>14</v>
      </c>
      <c r="S23" s="95">
        <f t="shared" si="4"/>
        <v>15</v>
      </c>
      <c r="T23" s="95">
        <f t="shared" si="4"/>
        <v>16</v>
      </c>
      <c r="U23" s="95">
        <f t="shared" si="4"/>
        <v>17</v>
      </c>
      <c r="V23" s="95">
        <f t="shared" si="4"/>
        <v>18</v>
      </c>
      <c r="W23" s="95">
        <f t="shared" si="4"/>
        <v>19</v>
      </c>
      <c r="X23" s="95">
        <f t="shared" si="4"/>
        <v>20</v>
      </c>
      <c r="Y23" s="95">
        <f t="shared" si="4"/>
        <v>21</v>
      </c>
      <c r="Z23" s="95">
        <f t="shared" si="4"/>
        <v>22</v>
      </c>
      <c r="AA23" s="95">
        <f t="shared" si="4"/>
        <v>23</v>
      </c>
      <c r="AB23" s="95">
        <f t="shared" si="4"/>
        <v>24</v>
      </c>
      <c r="AC23" s="95">
        <f t="shared" si="4"/>
        <v>25</v>
      </c>
      <c r="AD23" s="95">
        <f t="shared" si="4"/>
        <v>26</v>
      </c>
      <c r="AE23" s="95">
        <f t="shared" si="4"/>
        <v>27</v>
      </c>
      <c r="AF23" s="167" t="s">
        <v>118</v>
      </c>
      <c r="AG23" s="167" t="s">
        <v>119</v>
      </c>
      <c r="AH23" s="168" t="s">
        <v>117</v>
      </c>
      <c r="AI23" s="167" t="s">
        <v>22</v>
      </c>
      <c r="AK23" s="93"/>
    </row>
    <row r="24" spans="2:37" ht="17.25" customHeight="1">
      <c r="B24" s="190"/>
      <c r="C24" s="94" t="s">
        <v>2</v>
      </c>
      <c r="D24" s="96">
        <f>$AC$4+IF(WEEKDAY($AC$4,16)=1,0,8-WEEKDAY($AC$4,16))</f>
        <v>0</v>
      </c>
      <c r="E24" s="96">
        <f>$AC$4+IF(WEEKDAY($AC$4,16)=1,0,8-WEEKDAY($AC$4,16))+E25</f>
        <v>1</v>
      </c>
      <c r="F24" s="96">
        <f t="shared" ref="F24:AE24" si="5">$AC$4+IF(WEEKDAY($AC$4,16)=1,0,8-WEEKDAY($AC$4,16))+F25</f>
        <v>2</v>
      </c>
      <c r="G24" s="96">
        <f t="shared" si="5"/>
        <v>3</v>
      </c>
      <c r="H24" s="96">
        <f t="shared" si="5"/>
        <v>4</v>
      </c>
      <c r="I24" s="96">
        <f t="shared" si="5"/>
        <v>5</v>
      </c>
      <c r="J24" s="96">
        <f t="shared" si="5"/>
        <v>6</v>
      </c>
      <c r="K24" s="96">
        <f t="shared" si="5"/>
        <v>7</v>
      </c>
      <c r="L24" s="96">
        <f t="shared" si="5"/>
        <v>8</v>
      </c>
      <c r="M24" s="96">
        <f t="shared" si="5"/>
        <v>9</v>
      </c>
      <c r="N24" s="96">
        <f t="shared" si="5"/>
        <v>10</v>
      </c>
      <c r="O24" s="96">
        <f t="shared" si="5"/>
        <v>11</v>
      </c>
      <c r="P24" s="96">
        <f t="shared" si="5"/>
        <v>12</v>
      </c>
      <c r="Q24" s="96">
        <f t="shared" si="5"/>
        <v>13</v>
      </c>
      <c r="R24" s="96">
        <f t="shared" si="5"/>
        <v>14</v>
      </c>
      <c r="S24" s="96">
        <f t="shared" si="5"/>
        <v>15</v>
      </c>
      <c r="T24" s="96">
        <f t="shared" si="5"/>
        <v>16</v>
      </c>
      <c r="U24" s="96">
        <f t="shared" si="5"/>
        <v>17</v>
      </c>
      <c r="V24" s="96">
        <f t="shared" si="5"/>
        <v>18</v>
      </c>
      <c r="W24" s="96">
        <f t="shared" si="5"/>
        <v>19</v>
      </c>
      <c r="X24" s="96">
        <f t="shared" si="5"/>
        <v>20</v>
      </c>
      <c r="Y24" s="96">
        <f t="shared" si="5"/>
        <v>21</v>
      </c>
      <c r="Z24" s="96">
        <f t="shared" si="5"/>
        <v>22</v>
      </c>
      <c r="AA24" s="96">
        <f t="shared" si="5"/>
        <v>23</v>
      </c>
      <c r="AB24" s="96">
        <f t="shared" si="5"/>
        <v>24</v>
      </c>
      <c r="AC24" s="96">
        <f t="shared" si="5"/>
        <v>25</v>
      </c>
      <c r="AD24" s="96">
        <f t="shared" si="5"/>
        <v>26</v>
      </c>
      <c r="AE24" s="96">
        <f t="shared" si="5"/>
        <v>27</v>
      </c>
      <c r="AF24" s="167"/>
      <c r="AG24" s="167"/>
      <c r="AH24" s="168"/>
      <c r="AI24" s="167"/>
    </row>
    <row r="25" spans="2:37" ht="7.5" hidden="1" customHeight="1">
      <c r="B25" s="190"/>
      <c r="C25" s="94"/>
      <c r="D25" s="97"/>
      <c r="E25" s="97">
        <v>1</v>
      </c>
      <c r="F25" s="97">
        <v>2</v>
      </c>
      <c r="G25" s="97">
        <v>3</v>
      </c>
      <c r="H25" s="97">
        <v>4</v>
      </c>
      <c r="I25" s="97">
        <v>5</v>
      </c>
      <c r="J25" s="97">
        <v>6</v>
      </c>
      <c r="K25" s="97">
        <v>7</v>
      </c>
      <c r="L25" s="97">
        <v>8</v>
      </c>
      <c r="M25" s="97">
        <v>9</v>
      </c>
      <c r="N25" s="97">
        <v>10</v>
      </c>
      <c r="O25" s="97">
        <v>11</v>
      </c>
      <c r="P25" s="97">
        <v>12</v>
      </c>
      <c r="Q25" s="97">
        <v>13</v>
      </c>
      <c r="R25" s="97">
        <v>14</v>
      </c>
      <c r="S25" s="97">
        <v>15</v>
      </c>
      <c r="T25" s="97">
        <v>16</v>
      </c>
      <c r="U25" s="97">
        <v>17</v>
      </c>
      <c r="V25" s="97">
        <v>18</v>
      </c>
      <c r="W25" s="97">
        <v>19</v>
      </c>
      <c r="X25" s="97">
        <v>20</v>
      </c>
      <c r="Y25" s="97">
        <v>21</v>
      </c>
      <c r="Z25" s="97">
        <v>22</v>
      </c>
      <c r="AA25" s="97">
        <v>23</v>
      </c>
      <c r="AB25" s="97">
        <v>24</v>
      </c>
      <c r="AC25" s="97">
        <v>25</v>
      </c>
      <c r="AD25" s="97">
        <v>26</v>
      </c>
      <c r="AE25" s="97">
        <v>27</v>
      </c>
      <c r="AF25" s="167"/>
      <c r="AG25" s="167"/>
      <c r="AH25" s="168"/>
      <c r="AI25" s="167"/>
      <c r="AJ25" s="91"/>
    </row>
    <row r="26" spans="2:37" ht="1.5" hidden="1" customHeight="1">
      <c r="B26" s="190"/>
      <c r="C26" s="94"/>
      <c r="D26" s="97" t="e">
        <f t="shared" ref="D26:AE26" si="6">WEEKDAY(D13)</f>
        <v>#NUM!</v>
      </c>
      <c r="E26" s="97" t="e">
        <f t="shared" si="6"/>
        <v>#NUM!</v>
      </c>
      <c r="F26" s="97" t="e">
        <f t="shared" si="6"/>
        <v>#NUM!</v>
      </c>
      <c r="G26" s="97" t="e">
        <f t="shared" si="6"/>
        <v>#NUM!</v>
      </c>
      <c r="H26" s="97" t="e">
        <f t="shared" si="6"/>
        <v>#NUM!</v>
      </c>
      <c r="I26" s="97" t="e">
        <f t="shared" si="6"/>
        <v>#NUM!</v>
      </c>
      <c r="J26" s="97" t="e">
        <f t="shared" si="6"/>
        <v>#NUM!</v>
      </c>
      <c r="K26" s="97" t="e">
        <f t="shared" si="6"/>
        <v>#NUM!</v>
      </c>
      <c r="L26" s="97" t="e">
        <f t="shared" si="6"/>
        <v>#NUM!</v>
      </c>
      <c r="M26" s="97" t="e">
        <f t="shared" si="6"/>
        <v>#NUM!</v>
      </c>
      <c r="N26" s="97" t="e">
        <f t="shared" si="6"/>
        <v>#NUM!</v>
      </c>
      <c r="O26" s="97" t="e">
        <f t="shared" si="6"/>
        <v>#NUM!</v>
      </c>
      <c r="P26" s="97" t="e">
        <f t="shared" si="6"/>
        <v>#NUM!</v>
      </c>
      <c r="Q26" s="97" t="e">
        <f t="shared" si="6"/>
        <v>#NUM!</v>
      </c>
      <c r="R26" s="97" t="e">
        <f t="shared" si="6"/>
        <v>#NUM!</v>
      </c>
      <c r="S26" s="97" t="e">
        <f t="shared" si="6"/>
        <v>#NUM!</v>
      </c>
      <c r="T26" s="97" t="e">
        <f t="shared" si="6"/>
        <v>#NUM!</v>
      </c>
      <c r="U26" s="97" t="e">
        <f t="shared" si="6"/>
        <v>#NUM!</v>
      </c>
      <c r="V26" s="97" t="e">
        <f t="shared" si="6"/>
        <v>#NUM!</v>
      </c>
      <c r="W26" s="97" t="e">
        <f t="shared" si="6"/>
        <v>#NUM!</v>
      </c>
      <c r="X26" s="97" t="e">
        <f t="shared" si="6"/>
        <v>#NUM!</v>
      </c>
      <c r="Y26" s="97" t="e">
        <f t="shared" si="6"/>
        <v>#NUM!</v>
      </c>
      <c r="Z26" s="97" t="e">
        <f t="shared" si="6"/>
        <v>#NUM!</v>
      </c>
      <c r="AA26" s="97" t="e">
        <f t="shared" si="6"/>
        <v>#NUM!</v>
      </c>
      <c r="AB26" s="97" t="e">
        <f t="shared" si="6"/>
        <v>#NUM!</v>
      </c>
      <c r="AC26" s="97" t="e">
        <f t="shared" si="6"/>
        <v>#NUM!</v>
      </c>
      <c r="AD26" s="97" t="e">
        <f t="shared" si="6"/>
        <v>#NUM!</v>
      </c>
      <c r="AE26" s="97" t="e">
        <f t="shared" si="6"/>
        <v>#NUM!</v>
      </c>
      <c r="AF26" s="167"/>
      <c r="AG26" s="167"/>
      <c r="AH26" s="168"/>
      <c r="AI26" s="167"/>
      <c r="AJ26" s="91"/>
    </row>
    <row r="27" spans="2:37">
      <c r="B27" s="190"/>
      <c r="C27" s="94" t="s">
        <v>3</v>
      </c>
      <c r="D27" s="98">
        <f t="shared" ref="D27:AE27" si="7">D24</f>
        <v>0</v>
      </c>
      <c r="E27" s="98">
        <f t="shared" si="7"/>
        <v>1</v>
      </c>
      <c r="F27" s="98">
        <f t="shared" si="7"/>
        <v>2</v>
      </c>
      <c r="G27" s="98">
        <f t="shared" si="7"/>
        <v>3</v>
      </c>
      <c r="H27" s="98">
        <f t="shared" si="7"/>
        <v>4</v>
      </c>
      <c r="I27" s="98">
        <f t="shared" si="7"/>
        <v>5</v>
      </c>
      <c r="J27" s="98">
        <f t="shared" si="7"/>
        <v>6</v>
      </c>
      <c r="K27" s="98">
        <f t="shared" si="7"/>
        <v>7</v>
      </c>
      <c r="L27" s="98">
        <f t="shared" si="7"/>
        <v>8</v>
      </c>
      <c r="M27" s="98">
        <f t="shared" si="7"/>
        <v>9</v>
      </c>
      <c r="N27" s="98">
        <f t="shared" si="7"/>
        <v>10</v>
      </c>
      <c r="O27" s="98">
        <f t="shared" si="7"/>
        <v>11</v>
      </c>
      <c r="P27" s="98">
        <f t="shared" si="7"/>
        <v>12</v>
      </c>
      <c r="Q27" s="98">
        <f t="shared" si="7"/>
        <v>13</v>
      </c>
      <c r="R27" s="98">
        <f t="shared" si="7"/>
        <v>14</v>
      </c>
      <c r="S27" s="98">
        <f t="shared" si="7"/>
        <v>15</v>
      </c>
      <c r="T27" s="98">
        <f t="shared" si="7"/>
        <v>16</v>
      </c>
      <c r="U27" s="98">
        <f t="shared" si="7"/>
        <v>17</v>
      </c>
      <c r="V27" s="98">
        <f t="shared" si="7"/>
        <v>18</v>
      </c>
      <c r="W27" s="98">
        <f t="shared" si="7"/>
        <v>19</v>
      </c>
      <c r="X27" s="98">
        <f t="shared" si="7"/>
        <v>20</v>
      </c>
      <c r="Y27" s="98">
        <f t="shared" si="7"/>
        <v>21</v>
      </c>
      <c r="Z27" s="98">
        <f t="shared" si="7"/>
        <v>22</v>
      </c>
      <c r="AA27" s="98">
        <f>AA24</f>
        <v>23</v>
      </c>
      <c r="AB27" s="98">
        <f t="shared" ref="AB27:AC27" si="8">AB24</f>
        <v>24</v>
      </c>
      <c r="AC27" s="98">
        <f t="shared" si="8"/>
        <v>25</v>
      </c>
      <c r="AD27" s="98">
        <f t="shared" si="7"/>
        <v>26</v>
      </c>
      <c r="AE27" s="98">
        <f t="shared" si="7"/>
        <v>27</v>
      </c>
      <c r="AF27" s="167"/>
      <c r="AG27" s="167"/>
      <c r="AH27" s="168"/>
      <c r="AI27" s="167"/>
    </row>
    <row r="28" spans="2:37" ht="27" customHeight="1">
      <c r="B28" s="190"/>
      <c r="C28" s="178" t="s">
        <v>8</v>
      </c>
      <c r="D28" s="180"/>
      <c r="E28" s="180"/>
      <c r="F28" s="176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76"/>
      <c r="W28" s="185"/>
      <c r="X28" s="209"/>
      <c r="Y28" s="180"/>
      <c r="Z28" s="191"/>
      <c r="AA28" s="180"/>
      <c r="AB28" s="180"/>
      <c r="AC28" s="180"/>
      <c r="AD28" s="180"/>
      <c r="AE28" s="180"/>
      <c r="AF28" s="167"/>
      <c r="AG28" s="167"/>
      <c r="AH28" s="168"/>
      <c r="AI28" s="167"/>
    </row>
    <row r="29" spans="2:37" ht="27" customHeight="1">
      <c r="B29" s="190"/>
      <c r="C29" s="179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77"/>
      <c r="W29" s="186"/>
      <c r="X29" s="210"/>
      <c r="Y29" s="181"/>
      <c r="Z29" s="192"/>
      <c r="AA29" s="181"/>
      <c r="AB29" s="181"/>
      <c r="AC29" s="181"/>
      <c r="AD29" s="181"/>
      <c r="AE29" s="181"/>
      <c r="AF29" s="167"/>
      <c r="AG29" s="167"/>
      <c r="AH29" s="168"/>
      <c r="AI29" s="167"/>
    </row>
    <row r="30" spans="2:37" ht="27" customHeight="1">
      <c r="B30" s="190"/>
      <c r="C30" s="179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213"/>
      <c r="W30" s="212"/>
      <c r="X30" s="211"/>
      <c r="Y30" s="181"/>
      <c r="Z30" s="192"/>
      <c r="AA30" s="181"/>
      <c r="AB30" s="181"/>
      <c r="AC30" s="181"/>
      <c r="AD30" s="181"/>
      <c r="AE30" s="181"/>
      <c r="AF30" s="167"/>
      <c r="AG30" s="167"/>
      <c r="AH30" s="168"/>
      <c r="AI30" s="167"/>
    </row>
    <row r="31" spans="2:37">
      <c r="B31" s="190"/>
      <c r="C31" s="94" t="s">
        <v>9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94">
        <f>COUNTIF(D31:AE31,"■")</f>
        <v>0</v>
      </c>
      <c r="AG31" s="94">
        <f>COUNTIF(C31:AE31,"○")+COUNTIF(C31:AE31,"■")</f>
        <v>0</v>
      </c>
      <c r="AH31" s="104"/>
      <c r="AI31" s="94" t="str">
        <f>IF(AG31=0,"○",IF(AF31&gt;=AH31,"○","×"))</f>
        <v>○</v>
      </c>
    </row>
    <row r="32" spans="2:37">
      <c r="B32" s="190"/>
      <c r="C32" s="94" t="s">
        <v>44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94">
        <f>COUNTIF(D32:AE32,"■")</f>
        <v>0</v>
      </c>
      <c r="AG32" s="94">
        <f>COUNTIF(C32:AE32,"○")+COUNTIF(C32:AE32,"■")</f>
        <v>0</v>
      </c>
      <c r="AH32" s="104"/>
      <c r="AI32" s="94" t="str">
        <f>IF(AG32=0,"○",IF(AF32&gt;=AH32,"○","×"))</f>
        <v>○</v>
      </c>
    </row>
    <row r="33" spans="2:37" ht="27" customHeight="1">
      <c r="B33" s="107"/>
      <c r="C33" s="106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H33" s="103"/>
    </row>
    <row r="34" spans="2:37" ht="18.75" customHeight="1">
      <c r="B34" s="190"/>
      <c r="C34" s="94" t="s">
        <v>1</v>
      </c>
      <c r="D34" s="95">
        <f>$AC$4+IF(WEEKDAY($AC$4,16)=1,0,8-WEEKDAY($AC$4,16))+D36</f>
        <v>28</v>
      </c>
      <c r="E34" s="95">
        <f t="shared" ref="E34:AE34" si="9">$AC$4+IF(WEEKDAY($AC$4,16)=1,0,8-WEEKDAY($AC$4,16))+E36</f>
        <v>29</v>
      </c>
      <c r="F34" s="95">
        <f t="shared" si="9"/>
        <v>30</v>
      </c>
      <c r="G34" s="95">
        <f t="shared" si="9"/>
        <v>31</v>
      </c>
      <c r="H34" s="95">
        <f t="shared" si="9"/>
        <v>32</v>
      </c>
      <c r="I34" s="95">
        <f t="shared" si="9"/>
        <v>33</v>
      </c>
      <c r="J34" s="95">
        <f t="shared" si="9"/>
        <v>34</v>
      </c>
      <c r="K34" s="95">
        <f t="shared" si="9"/>
        <v>35</v>
      </c>
      <c r="L34" s="95">
        <f t="shared" si="9"/>
        <v>36</v>
      </c>
      <c r="M34" s="95">
        <f t="shared" si="9"/>
        <v>37</v>
      </c>
      <c r="N34" s="95">
        <f t="shared" si="9"/>
        <v>38</v>
      </c>
      <c r="O34" s="95">
        <f t="shared" si="9"/>
        <v>39</v>
      </c>
      <c r="P34" s="95">
        <f t="shared" si="9"/>
        <v>40</v>
      </c>
      <c r="Q34" s="95">
        <f t="shared" si="9"/>
        <v>41</v>
      </c>
      <c r="R34" s="95">
        <f t="shared" si="9"/>
        <v>42</v>
      </c>
      <c r="S34" s="95">
        <f t="shared" si="9"/>
        <v>43</v>
      </c>
      <c r="T34" s="95">
        <f t="shared" si="9"/>
        <v>44</v>
      </c>
      <c r="U34" s="95">
        <f t="shared" si="9"/>
        <v>45</v>
      </c>
      <c r="V34" s="95">
        <f t="shared" si="9"/>
        <v>46</v>
      </c>
      <c r="W34" s="95">
        <f t="shared" si="9"/>
        <v>47</v>
      </c>
      <c r="X34" s="95">
        <f t="shared" si="9"/>
        <v>48</v>
      </c>
      <c r="Y34" s="95">
        <f t="shared" si="9"/>
        <v>49</v>
      </c>
      <c r="Z34" s="95">
        <f t="shared" si="9"/>
        <v>50</v>
      </c>
      <c r="AA34" s="95">
        <f t="shared" si="9"/>
        <v>51</v>
      </c>
      <c r="AB34" s="95">
        <f t="shared" si="9"/>
        <v>52</v>
      </c>
      <c r="AC34" s="95">
        <f t="shared" si="9"/>
        <v>53</v>
      </c>
      <c r="AD34" s="95">
        <f t="shared" si="9"/>
        <v>54</v>
      </c>
      <c r="AE34" s="95">
        <f t="shared" si="9"/>
        <v>55</v>
      </c>
      <c r="AF34" s="167" t="s">
        <v>118</v>
      </c>
      <c r="AG34" s="167" t="s">
        <v>119</v>
      </c>
      <c r="AH34" s="168" t="s">
        <v>117</v>
      </c>
      <c r="AI34" s="167" t="s">
        <v>22</v>
      </c>
      <c r="AK34" s="93"/>
    </row>
    <row r="35" spans="2:37" ht="18" customHeight="1">
      <c r="B35" s="190"/>
      <c r="C35" s="94" t="s">
        <v>2</v>
      </c>
      <c r="D35" s="96">
        <f>$AC$4+IF(WEEKDAY($AC$4,16)=1,0,8-WEEKDAY($AC$4,16))+D36</f>
        <v>28</v>
      </c>
      <c r="E35" s="96">
        <f t="shared" ref="E35:AE35" si="10">$AC$4+IF(WEEKDAY($AC$4,16)=1,0,8-WEEKDAY($AC$4,16))+E36</f>
        <v>29</v>
      </c>
      <c r="F35" s="96">
        <f t="shared" si="10"/>
        <v>30</v>
      </c>
      <c r="G35" s="96">
        <f t="shared" si="10"/>
        <v>31</v>
      </c>
      <c r="H35" s="96">
        <f t="shared" si="10"/>
        <v>32</v>
      </c>
      <c r="I35" s="96">
        <f t="shared" si="10"/>
        <v>33</v>
      </c>
      <c r="J35" s="96">
        <f t="shared" si="10"/>
        <v>34</v>
      </c>
      <c r="K35" s="96">
        <f t="shared" si="10"/>
        <v>35</v>
      </c>
      <c r="L35" s="96">
        <f t="shared" si="10"/>
        <v>36</v>
      </c>
      <c r="M35" s="96">
        <f t="shared" si="10"/>
        <v>37</v>
      </c>
      <c r="N35" s="96">
        <f t="shared" si="10"/>
        <v>38</v>
      </c>
      <c r="O35" s="96">
        <f t="shared" si="10"/>
        <v>39</v>
      </c>
      <c r="P35" s="96">
        <f t="shared" si="10"/>
        <v>40</v>
      </c>
      <c r="Q35" s="96">
        <f t="shared" si="10"/>
        <v>41</v>
      </c>
      <c r="R35" s="96">
        <f t="shared" si="10"/>
        <v>42</v>
      </c>
      <c r="S35" s="96">
        <f t="shared" si="10"/>
        <v>43</v>
      </c>
      <c r="T35" s="96">
        <f t="shared" si="10"/>
        <v>44</v>
      </c>
      <c r="U35" s="96">
        <f t="shared" si="10"/>
        <v>45</v>
      </c>
      <c r="V35" s="96">
        <f t="shared" si="10"/>
        <v>46</v>
      </c>
      <c r="W35" s="96">
        <f t="shared" si="10"/>
        <v>47</v>
      </c>
      <c r="X35" s="96">
        <f t="shared" si="10"/>
        <v>48</v>
      </c>
      <c r="Y35" s="96">
        <f t="shared" si="10"/>
        <v>49</v>
      </c>
      <c r="Z35" s="96">
        <f t="shared" si="10"/>
        <v>50</v>
      </c>
      <c r="AA35" s="96">
        <f t="shared" si="10"/>
        <v>51</v>
      </c>
      <c r="AB35" s="96">
        <f t="shared" si="10"/>
        <v>52</v>
      </c>
      <c r="AC35" s="96">
        <f t="shared" si="10"/>
        <v>53</v>
      </c>
      <c r="AD35" s="96">
        <f t="shared" si="10"/>
        <v>54</v>
      </c>
      <c r="AE35" s="96">
        <f t="shared" si="10"/>
        <v>55</v>
      </c>
      <c r="AF35" s="167"/>
      <c r="AG35" s="167"/>
      <c r="AH35" s="168"/>
      <c r="AI35" s="167"/>
    </row>
    <row r="36" spans="2:37" ht="13.5" hidden="1" customHeight="1">
      <c r="B36" s="190"/>
      <c r="C36" s="94"/>
      <c r="D36" s="97">
        <v>28</v>
      </c>
      <c r="E36" s="97">
        <v>29</v>
      </c>
      <c r="F36" s="97">
        <v>30</v>
      </c>
      <c r="G36" s="97">
        <v>31</v>
      </c>
      <c r="H36" s="97">
        <v>32</v>
      </c>
      <c r="I36" s="97">
        <v>33</v>
      </c>
      <c r="J36" s="97">
        <v>34</v>
      </c>
      <c r="K36" s="97">
        <v>35</v>
      </c>
      <c r="L36" s="97">
        <v>36</v>
      </c>
      <c r="M36" s="97">
        <v>37</v>
      </c>
      <c r="N36" s="97">
        <v>38</v>
      </c>
      <c r="O36" s="97">
        <v>39</v>
      </c>
      <c r="P36" s="97">
        <v>40</v>
      </c>
      <c r="Q36" s="97">
        <v>41</v>
      </c>
      <c r="R36" s="97">
        <v>42</v>
      </c>
      <c r="S36" s="97">
        <v>43</v>
      </c>
      <c r="T36" s="97">
        <v>44</v>
      </c>
      <c r="U36" s="97">
        <v>45</v>
      </c>
      <c r="V36" s="97">
        <v>46</v>
      </c>
      <c r="W36" s="97">
        <v>47</v>
      </c>
      <c r="X36" s="97">
        <v>48</v>
      </c>
      <c r="Y36" s="97">
        <v>49</v>
      </c>
      <c r="Z36" s="97">
        <v>50</v>
      </c>
      <c r="AA36" s="97">
        <v>51</v>
      </c>
      <c r="AB36" s="97">
        <v>52</v>
      </c>
      <c r="AC36" s="97">
        <v>53</v>
      </c>
      <c r="AD36" s="97">
        <v>54</v>
      </c>
      <c r="AE36" s="97">
        <v>55</v>
      </c>
      <c r="AF36" s="167"/>
      <c r="AG36" s="167"/>
      <c r="AH36" s="168"/>
      <c r="AI36" s="167"/>
      <c r="AJ36" s="91"/>
    </row>
    <row r="37" spans="2:37" ht="13.5" hidden="1" customHeight="1">
      <c r="B37" s="190"/>
      <c r="C37" s="94"/>
      <c r="D37" s="97" t="e">
        <f t="shared" ref="D37:AE37" si="11">WEEKDAY(D13)</f>
        <v>#NUM!</v>
      </c>
      <c r="E37" s="97" t="e">
        <f t="shared" si="11"/>
        <v>#NUM!</v>
      </c>
      <c r="F37" s="97" t="e">
        <f t="shared" si="11"/>
        <v>#NUM!</v>
      </c>
      <c r="G37" s="97" t="e">
        <f t="shared" si="11"/>
        <v>#NUM!</v>
      </c>
      <c r="H37" s="97" t="e">
        <f t="shared" si="11"/>
        <v>#NUM!</v>
      </c>
      <c r="I37" s="97" t="e">
        <f t="shared" si="11"/>
        <v>#NUM!</v>
      </c>
      <c r="J37" s="97" t="e">
        <f t="shared" si="11"/>
        <v>#NUM!</v>
      </c>
      <c r="K37" s="97" t="e">
        <f t="shared" si="11"/>
        <v>#NUM!</v>
      </c>
      <c r="L37" s="97" t="e">
        <f t="shared" si="11"/>
        <v>#NUM!</v>
      </c>
      <c r="M37" s="97" t="e">
        <f t="shared" si="11"/>
        <v>#NUM!</v>
      </c>
      <c r="N37" s="97" t="e">
        <f t="shared" si="11"/>
        <v>#NUM!</v>
      </c>
      <c r="O37" s="97" t="e">
        <f t="shared" si="11"/>
        <v>#NUM!</v>
      </c>
      <c r="P37" s="97" t="e">
        <f t="shared" si="11"/>
        <v>#NUM!</v>
      </c>
      <c r="Q37" s="97" t="e">
        <f t="shared" si="11"/>
        <v>#NUM!</v>
      </c>
      <c r="R37" s="97" t="e">
        <f t="shared" si="11"/>
        <v>#NUM!</v>
      </c>
      <c r="S37" s="97" t="e">
        <f t="shared" si="11"/>
        <v>#NUM!</v>
      </c>
      <c r="T37" s="97" t="e">
        <f t="shared" si="11"/>
        <v>#NUM!</v>
      </c>
      <c r="U37" s="97" t="e">
        <f t="shared" si="11"/>
        <v>#NUM!</v>
      </c>
      <c r="V37" s="97" t="e">
        <f t="shared" si="11"/>
        <v>#NUM!</v>
      </c>
      <c r="W37" s="97" t="e">
        <f t="shared" si="11"/>
        <v>#NUM!</v>
      </c>
      <c r="X37" s="97" t="e">
        <f t="shared" si="11"/>
        <v>#NUM!</v>
      </c>
      <c r="Y37" s="97" t="e">
        <f t="shared" si="11"/>
        <v>#NUM!</v>
      </c>
      <c r="Z37" s="97" t="e">
        <f t="shared" si="11"/>
        <v>#NUM!</v>
      </c>
      <c r="AA37" s="97" t="e">
        <f t="shared" si="11"/>
        <v>#NUM!</v>
      </c>
      <c r="AB37" s="97" t="e">
        <f t="shared" si="11"/>
        <v>#NUM!</v>
      </c>
      <c r="AC37" s="97" t="e">
        <f t="shared" si="11"/>
        <v>#NUM!</v>
      </c>
      <c r="AD37" s="97" t="e">
        <f t="shared" si="11"/>
        <v>#NUM!</v>
      </c>
      <c r="AE37" s="97" t="e">
        <f t="shared" si="11"/>
        <v>#NUM!</v>
      </c>
      <c r="AF37" s="167"/>
      <c r="AG37" s="167"/>
      <c r="AH37" s="168"/>
      <c r="AI37" s="167"/>
      <c r="AJ37" s="91"/>
    </row>
    <row r="38" spans="2:37">
      <c r="B38" s="190"/>
      <c r="C38" s="94" t="s">
        <v>3</v>
      </c>
      <c r="D38" s="98">
        <f>D35</f>
        <v>28</v>
      </c>
      <c r="E38" s="98">
        <f t="shared" ref="E38:AE38" si="12">E35</f>
        <v>29</v>
      </c>
      <c r="F38" s="98">
        <f t="shared" si="12"/>
        <v>30</v>
      </c>
      <c r="G38" s="98">
        <f t="shared" si="12"/>
        <v>31</v>
      </c>
      <c r="H38" s="98">
        <f t="shared" si="12"/>
        <v>32</v>
      </c>
      <c r="I38" s="98">
        <f t="shared" si="12"/>
        <v>33</v>
      </c>
      <c r="J38" s="98">
        <f t="shared" si="12"/>
        <v>34</v>
      </c>
      <c r="K38" s="98">
        <f t="shared" si="12"/>
        <v>35</v>
      </c>
      <c r="L38" s="98">
        <f t="shared" si="12"/>
        <v>36</v>
      </c>
      <c r="M38" s="98">
        <f t="shared" si="12"/>
        <v>37</v>
      </c>
      <c r="N38" s="98">
        <f t="shared" si="12"/>
        <v>38</v>
      </c>
      <c r="O38" s="98">
        <f t="shared" si="12"/>
        <v>39</v>
      </c>
      <c r="P38" s="98">
        <f t="shared" si="12"/>
        <v>40</v>
      </c>
      <c r="Q38" s="98">
        <f t="shared" si="12"/>
        <v>41</v>
      </c>
      <c r="R38" s="98">
        <f t="shared" si="12"/>
        <v>42</v>
      </c>
      <c r="S38" s="98">
        <f t="shared" si="12"/>
        <v>43</v>
      </c>
      <c r="T38" s="98">
        <f t="shared" si="12"/>
        <v>44</v>
      </c>
      <c r="U38" s="98">
        <f t="shared" si="12"/>
        <v>45</v>
      </c>
      <c r="V38" s="98">
        <f t="shared" si="12"/>
        <v>46</v>
      </c>
      <c r="W38" s="98">
        <f t="shared" si="12"/>
        <v>47</v>
      </c>
      <c r="X38" s="98">
        <f t="shared" si="12"/>
        <v>48</v>
      </c>
      <c r="Y38" s="98">
        <f t="shared" si="12"/>
        <v>49</v>
      </c>
      <c r="Z38" s="98">
        <f t="shared" si="12"/>
        <v>50</v>
      </c>
      <c r="AA38" s="98">
        <f t="shared" si="12"/>
        <v>51</v>
      </c>
      <c r="AB38" s="98">
        <f t="shared" si="12"/>
        <v>52</v>
      </c>
      <c r="AC38" s="98">
        <f t="shared" si="12"/>
        <v>53</v>
      </c>
      <c r="AD38" s="98">
        <f t="shared" si="12"/>
        <v>54</v>
      </c>
      <c r="AE38" s="98">
        <f t="shared" si="12"/>
        <v>55</v>
      </c>
      <c r="AF38" s="167"/>
      <c r="AG38" s="167"/>
      <c r="AH38" s="168"/>
      <c r="AI38" s="167"/>
      <c r="AJ38" s="91"/>
    </row>
    <row r="39" spans="2:37" ht="27" customHeight="1">
      <c r="B39" s="190"/>
      <c r="C39" s="178" t="s">
        <v>8</v>
      </c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91"/>
      <c r="AA39" s="176"/>
      <c r="AB39" s="180"/>
      <c r="AC39" s="180"/>
      <c r="AD39" s="180"/>
      <c r="AE39" s="180"/>
      <c r="AF39" s="167"/>
      <c r="AG39" s="167"/>
      <c r="AH39" s="168"/>
      <c r="AI39" s="167"/>
    </row>
    <row r="40" spans="2:37" ht="27" customHeight="1">
      <c r="B40" s="190"/>
      <c r="C40" s="179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92"/>
      <c r="AA40" s="181"/>
      <c r="AB40" s="181"/>
      <c r="AC40" s="181"/>
      <c r="AD40" s="181"/>
      <c r="AE40" s="181"/>
      <c r="AF40" s="167"/>
      <c r="AG40" s="167"/>
      <c r="AH40" s="168"/>
      <c r="AI40" s="167"/>
    </row>
    <row r="41" spans="2:37" ht="27" customHeight="1">
      <c r="B41" s="190"/>
      <c r="C41" s="179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92"/>
      <c r="AA41" s="181"/>
      <c r="AB41" s="181"/>
      <c r="AC41" s="181"/>
      <c r="AD41" s="181"/>
      <c r="AE41" s="181"/>
      <c r="AF41" s="167"/>
      <c r="AG41" s="167"/>
      <c r="AH41" s="168"/>
      <c r="AI41" s="167"/>
    </row>
    <row r="42" spans="2:37">
      <c r="B42" s="190"/>
      <c r="C42" s="94" t="s">
        <v>9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94">
        <f>COUNTIF(D42:AE42,"■")</f>
        <v>0</v>
      </c>
      <c r="AG42" s="94">
        <f>COUNTIF(C42:AE42,"○")+COUNTIF(C42:AE42,"■")</f>
        <v>0</v>
      </c>
      <c r="AH42" s="104"/>
      <c r="AI42" s="94" t="str">
        <f>IF(AG42=0,"○",IF(AF42&gt;=AH42,"○","×"))</f>
        <v>○</v>
      </c>
    </row>
    <row r="43" spans="2:37">
      <c r="B43" s="190"/>
      <c r="C43" s="94" t="s">
        <v>44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94">
        <f>COUNTIF(D43:AE43,"■")</f>
        <v>0</v>
      </c>
      <c r="AG43" s="94">
        <f>COUNTIF(C43:AE43,"○")+COUNTIF(C43:AE43,"■")</f>
        <v>0</v>
      </c>
      <c r="AH43" s="104"/>
      <c r="AI43" s="94" t="str">
        <f>IF(AG43=0,"○",IF(AF43&gt;=AH43,"○","×"))</f>
        <v>○</v>
      </c>
    </row>
    <row r="44" spans="2:37" ht="27" customHeight="1">
      <c r="B44" s="107"/>
      <c r="C44" s="106"/>
      <c r="AH44" s="103"/>
    </row>
    <row r="45" spans="2:37" ht="18.75" customHeight="1">
      <c r="B45" s="190"/>
      <c r="C45" s="94" t="s">
        <v>1</v>
      </c>
      <c r="D45" s="95">
        <f>$AC$4+IF(WEEKDAY($AC$4,16)=1,0,8-WEEKDAY($AC$4,16))+D47</f>
        <v>56</v>
      </c>
      <c r="E45" s="95">
        <f t="shared" ref="E45:AE45" si="13">$AC$4+IF(WEEKDAY($AC$4,16)=1,0,8-WEEKDAY($AC$4,16))+E47</f>
        <v>57</v>
      </c>
      <c r="F45" s="95">
        <f t="shared" si="13"/>
        <v>58</v>
      </c>
      <c r="G45" s="95">
        <f t="shared" si="13"/>
        <v>59</v>
      </c>
      <c r="H45" s="95">
        <f t="shared" si="13"/>
        <v>60</v>
      </c>
      <c r="I45" s="95">
        <f t="shared" si="13"/>
        <v>61</v>
      </c>
      <c r="J45" s="95">
        <f t="shared" si="13"/>
        <v>62</v>
      </c>
      <c r="K45" s="95">
        <f t="shared" si="13"/>
        <v>63</v>
      </c>
      <c r="L45" s="95">
        <f t="shared" si="13"/>
        <v>64</v>
      </c>
      <c r="M45" s="95">
        <f t="shared" si="13"/>
        <v>65</v>
      </c>
      <c r="N45" s="95">
        <f t="shared" si="13"/>
        <v>66</v>
      </c>
      <c r="O45" s="95">
        <f t="shared" si="13"/>
        <v>67</v>
      </c>
      <c r="P45" s="95">
        <f t="shared" si="13"/>
        <v>68</v>
      </c>
      <c r="Q45" s="95">
        <f t="shared" si="13"/>
        <v>69</v>
      </c>
      <c r="R45" s="95">
        <f t="shared" si="13"/>
        <v>70</v>
      </c>
      <c r="S45" s="95">
        <f t="shared" si="13"/>
        <v>71</v>
      </c>
      <c r="T45" s="95">
        <f t="shared" si="13"/>
        <v>72</v>
      </c>
      <c r="U45" s="95">
        <f t="shared" si="13"/>
        <v>73</v>
      </c>
      <c r="V45" s="95">
        <f t="shared" si="13"/>
        <v>74</v>
      </c>
      <c r="W45" s="95">
        <f t="shared" si="13"/>
        <v>75</v>
      </c>
      <c r="X45" s="95">
        <f t="shared" si="13"/>
        <v>76</v>
      </c>
      <c r="Y45" s="95">
        <f t="shared" si="13"/>
        <v>77</v>
      </c>
      <c r="Z45" s="95">
        <f t="shared" si="13"/>
        <v>78</v>
      </c>
      <c r="AA45" s="95">
        <f t="shared" si="13"/>
        <v>79</v>
      </c>
      <c r="AB45" s="95">
        <f t="shared" si="13"/>
        <v>80</v>
      </c>
      <c r="AC45" s="95">
        <f t="shared" si="13"/>
        <v>81</v>
      </c>
      <c r="AD45" s="95">
        <f t="shared" si="13"/>
        <v>82</v>
      </c>
      <c r="AE45" s="95">
        <f t="shared" si="13"/>
        <v>83</v>
      </c>
      <c r="AF45" s="167" t="s">
        <v>118</v>
      </c>
      <c r="AG45" s="167" t="s">
        <v>119</v>
      </c>
      <c r="AH45" s="168" t="s">
        <v>117</v>
      </c>
      <c r="AI45" s="167" t="s">
        <v>22</v>
      </c>
      <c r="AK45" s="93"/>
    </row>
    <row r="46" spans="2:37">
      <c r="B46" s="190"/>
      <c r="C46" s="94" t="s">
        <v>2</v>
      </c>
      <c r="D46" s="96">
        <f>$AC$4+IF(WEEKDAY($AC$4,16)=1,0,8-WEEKDAY($AC$4,16))+D47</f>
        <v>56</v>
      </c>
      <c r="E46" s="96">
        <f t="shared" ref="E46:AE46" si="14">$AC$4+IF(WEEKDAY($AC$4,16)=1,0,8-WEEKDAY($AC$4,16))+E47</f>
        <v>57</v>
      </c>
      <c r="F46" s="96">
        <f t="shared" si="14"/>
        <v>58</v>
      </c>
      <c r="G46" s="96">
        <f t="shared" si="14"/>
        <v>59</v>
      </c>
      <c r="H46" s="96">
        <f t="shared" si="14"/>
        <v>60</v>
      </c>
      <c r="I46" s="96">
        <f t="shared" si="14"/>
        <v>61</v>
      </c>
      <c r="J46" s="96">
        <f t="shared" si="14"/>
        <v>62</v>
      </c>
      <c r="K46" s="96">
        <f t="shared" si="14"/>
        <v>63</v>
      </c>
      <c r="L46" s="96">
        <f t="shared" si="14"/>
        <v>64</v>
      </c>
      <c r="M46" s="96">
        <f t="shared" si="14"/>
        <v>65</v>
      </c>
      <c r="N46" s="96">
        <f t="shared" si="14"/>
        <v>66</v>
      </c>
      <c r="O46" s="96">
        <f t="shared" si="14"/>
        <v>67</v>
      </c>
      <c r="P46" s="96">
        <f t="shared" si="14"/>
        <v>68</v>
      </c>
      <c r="Q46" s="96">
        <f t="shared" si="14"/>
        <v>69</v>
      </c>
      <c r="R46" s="96">
        <f t="shared" si="14"/>
        <v>70</v>
      </c>
      <c r="S46" s="96">
        <f t="shared" si="14"/>
        <v>71</v>
      </c>
      <c r="T46" s="96">
        <f t="shared" si="14"/>
        <v>72</v>
      </c>
      <c r="U46" s="96">
        <f t="shared" si="14"/>
        <v>73</v>
      </c>
      <c r="V46" s="96">
        <f t="shared" si="14"/>
        <v>74</v>
      </c>
      <c r="W46" s="96">
        <f t="shared" si="14"/>
        <v>75</v>
      </c>
      <c r="X46" s="96">
        <f t="shared" si="14"/>
        <v>76</v>
      </c>
      <c r="Y46" s="96">
        <f t="shared" si="14"/>
        <v>77</v>
      </c>
      <c r="Z46" s="96">
        <f t="shared" si="14"/>
        <v>78</v>
      </c>
      <c r="AA46" s="96">
        <f t="shared" si="14"/>
        <v>79</v>
      </c>
      <c r="AB46" s="96">
        <f t="shared" si="14"/>
        <v>80</v>
      </c>
      <c r="AC46" s="96">
        <f t="shared" si="14"/>
        <v>81</v>
      </c>
      <c r="AD46" s="96">
        <f t="shared" si="14"/>
        <v>82</v>
      </c>
      <c r="AE46" s="96">
        <f t="shared" si="14"/>
        <v>83</v>
      </c>
      <c r="AF46" s="167"/>
      <c r="AG46" s="167"/>
      <c r="AH46" s="168"/>
      <c r="AI46" s="167"/>
    </row>
    <row r="47" spans="2:37" ht="18" hidden="1" customHeight="1">
      <c r="B47" s="190"/>
      <c r="C47" s="94"/>
      <c r="D47" s="97">
        <v>56</v>
      </c>
      <c r="E47" s="97">
        <v>57</v>
      </c>
      <c r="F47" s="97">
        <v>58</v>
      </c>
      <c r="G47" s="97">
        <v>59</v>
      </c>
      <c r="H47" s="97">
        <v>60</v>
      </c>
      <c r="I47" s="97">
        <v>61</v>
      </c>
      <c r="J47" s="97">
        <v>62</v>
      </c>
      <c r="K47" s="97">
        <v>63</v>
      </c>
      <c r="L47" s="97">
        <v>64</v>
      </c>
      <c r="M47" s="97">
        <v>65</v>
      </c>
      <c r="N47" s="97">
        <v>66</v>
      </c>
      <c r="O47" s="97">
        <v>67</v>
      </c>
      <c r="P47" s="97">
        <v>68</v>
      </c>
      <c r="Q47" s="97">
        <v>69</v>
      </c>
      <c r="R47" s="97">
        <v>70</v>
      </c>
      <c r="S47" s="97">
        <v>71</v>
      </c>
      <c r="T47" s="97">
        <v>72</v>
      </c>
      <c r="U47" s="97">
        <v>73</v>
      </c>
      <c r="V47" s="97">
        <v>74</v>
      </c>
      <c r="W47" s="97">
        <v>75</v>
      </c>
      <c r="X47" s="97">
        <v>76</v>
      </c>
      <c r="Y47" s="97">
        <v>77</v>
      </c>
      <c r="Z47" s="97">
        <v>78</v>
      </c>
      <c r="AA47" s="97">
        <v>79</v>
      </c>
      <c r="AB47" s="97">
        <v>80</v>
      </c>
      <c r="AC47" s="97">
        <v>81</v>
      </c>
      <c r="AD47" s="97">
        <v>82</v>
      </c>
      <c r="AE47" s="97">
        <v>83</v>
      </c>
      <c r="AF47" s="167"/>
      <c r="AG47" s="167"/>
      <c r="AH47" s="168"/>
      <c r="AI47" s="167"/>
      <c r="AJ47" s="91"/>
    </row>
    <row r="48" spans="2:37" ht="0.75" hidden="1" customHeight="1">
      <c r="B48" s="190"/>
      <c r="C48" s="94"/>
      <c r="D48" s="97" t="e">
        <f t="shared" ref="D48:AE48" si="15">WEEKDAY(D13)</f>
        <v>#NUM!</v>
      </c>
      <c r="E48" s="97" t="e">
        <f t="shared" si="15"/>
        <v>#NUM!</v>
      </c>
      <c r="F48" s="97" t="e">
        <f t="shared" si="15"/>
        <v>#NUM!</v>
      </c>
      <c r="G48" s="97" t="e">
        <f t="shared" si="15"/>
        <v>#NUM!</v>
      </c>
      <c r="H48" s="97" t="e">
        <f t="shared" si="15"/>
        <v>#NUM!</v>
      </c>
      <c r="I48" s="97" t="e">
        <f t="shared" si="15"/>
        <v>#NUM!</v>
      </c>
      <c r="J48" s="97" t="e">
        <f t="shared" si="15"/>
        <v>#NUM!</v>
      </c>
      <c r="K48" s="97" t="e">
        <f t="shared" si="15"/>
        <v>#NUM!</v>
      </c>
      <c r="L48" s="97" t="e">
        <f t="shared" si="15"/>
        <v>#NUM!</v>
      </c>
      <c r="M48" s="97" t="e">
        <f t="shared" si="15"/>
        <v>#NUM!</v>
      </c>
      <c r="N48" s="97" t="e">
        <f t="shared" si="15"/>
        <v>#NUM!</v>
      </c>
      <c r="O48" s="97" t="e">
        <f t="shared" si="15"/>
        <v>#NUM!</v>
      </c>
      <c r="P48" s="97" t="e">
        <f t="shared" si="15"/>
        <v>#NUM!</v>
      </c>
      <c r="Q48" s="97" t="e">
        <f t="shared" si="15"/>
        <v>#NUM!</v>
      </c>
      <c r="R48" s="97" t="e">
        <f t="shared" si="15"/>
        <v>#NUM!</v>
      </c>
      <c r="S48" s="97" t="e">
        <f t="shared" si="15"/>
        <v>#NUM!</v>
      </c>
      <c r="T48" s="97" t="e">
        <f t="shared" si="15"/>
        <v>#NUM!</v>
      </c>
      <c r="U48" s="97" t="e">
        <f t="shared" si="15"/>
        <v>#NUM!</v>
      </c>
      <c r="V48" s="97" t="e">
        <f t="shared" si="15"/>
        <v>#NUM!</v>
      </c>
      <c r="W48" s="97" t="e">
        <f t="shared" si="15"/>
        <v>#NUM!</v>
      </c>
      <c r="X48" s="97" t="e">
        <f t="shared" si="15"/>
        <v>#NUM!</v>
      </c>
      <c r="Y48" s="97" t="e">
        <f t="shared" si="15"/>
        <v>#NUM!</v>
      </c>
      <c r="Z48" s="97" t="e">
        <f t="shared" si="15"/>
        <v>#NUM!</v>
      </c>
      <c r="AA48" s="97" t="e">
        <f t="shared" si="15"/>
        <v>#NUM!</v>
      </c>
      <c r="AB48" s="97" t="e">
        <f t="shared" si="15"/>
        <v>#NUM!</v>
      </c>
      <c r="AC48" s="97" t="e">
        <f t="shared" si="15"/>
        <v>#NUM!</v>
      </c>
      <c r="AD48" s="97" t="e">
        <f t="shared" si="15"/>
        <v>#NUM!</v>
      </c>
      <c r="AE48" s="97" t="e">
        <f t="shared" si="15"/>
        <v>#NUM!</v>
      </c>
      <c r="AF48" s="167"/>
      <c r="AG48" s="167"/>
      <c r="AH48" s="168"/>
      <c r="AI48" s="167"/>
      <c r="AJ48" s="91"/>
    </row>
    <row r="49" spans="2:37">
      <c r="B49" s="190"/>
      <c r="C49" s="94" t="s">
        <v>3</v>
      </c>
      <c r="D49" s="98">
        <f>D46</f>
        <v>56</v>
      </c>
      <c r="E49" s="98">
        <f t="shared" ref="E49:AE49" si="16">E46</f>
        <v>57</v>
      </c>
      <c r="F49" s="98">
        <f t="shared" si="16"/>
        <v>58</v>
      </c>
      <c r="G49" s="98">
        <f t="shared" si="16"/>
        <v>59</v>
      </c>
      <c r="H49" s="98">
        <f t="shared" si="16"/>
        <v>60</v>
      </c>
      <c r="I49" s="98">
        <f t="shared" si="16"/>
        <v>61</v>
      </c>
      <c r="J49" s="98">
        <f t="shared" si="16"/>
        <v>62</v>
      </c>
      <c r="K49" s="98">
        <f t="shared" si="16"/>
        <v>63</v>
      </c>
      <c r="L49" s="98">
        <f t="shared" si="16"/>
        <v>64</v>
      </c>
      <c r="M49" s="98">
        <f t="shared" si="16"/>
        <v>65</v>
      </c>
      <c r="N49" s="98">
        <f t="shared" si="16"/>
        <v>66</v>
      </c>
      <c r="O49" s="98">
        <f t="shared" si="16"/>
        <v>67</v>
      </c>
      <c r="P49" s="98">
        <f t="shared" si="16"/>
        <v>68</v>
      </c>
      <c r="Q49" s="98">
        <f t="shared" si="16"/>
        <v>69</v>
      </c>
      <c r="R49" s="98">
        <f t="shared" si="16"/>
        <v>70</v>
      </c>
      <c r="S49" s="98">
        <f t="shared" si="16"/>
        <v>71</v>
      </c>
      <c r="T49" s="98">
        <f t="shared" si="16"/>
        <v>72</v>
      </c>
      <c r="U49" s="98">
        <f t="shared" si="16"/>
        <v>73</v>
      </c>
      <c r="V49" s="98">
        <f t="shared" si="16"/>
        <v>74</v>
      </c>
      <c r="W49" s="98">
        <f t="shared" si="16"/>
        <v>75</v>
      </c>
      <c r="X49" s="98">
        <f t="shared" si="16"/>
        <v>76</v>
      </c>
      <c r="Y49" s="98">
        <f t="shared" si="16"/>
        <v>77</v>
      </c>
      <c r="Z49" s="98">
        <f t="shared" si="16"/>
        <v>78</v>
      </c>
      <c r="AA49" s="98">
        <f t="shared" si="16"/>
        <v>79</v>
      </c>
      <c r="AB49" s="98">
        <f t="shared" si="16"/>
        <v>80</v>
      </c>
      <c r="AC49" s="98">
        <f t="shared" si="16"/>
        <v>81</v>
      </c>
      <c r="AD49" s="98">
        <f t="shared" si="16"/>
        <v>82</v>
      </c>
      <c r="AE49" s="98">
        <f t="shared" si="16"/>
        <v>83</v>
      </c>
      <c r="AF49" s="167"/>
      <c r="AG49" s="167"/>
      <c r="AH49" s="168"/>
      <c r="AI49" s="167"/>
      <c r="AJ49" s="91"/>
    </row>
    <row r="50" spans="2:37" ht="27" customHeight="1">
      <c r="B50" s="190"/>
      <c r="C50" s="178" t="s">
        <v>8</v>
      </c>
      <c r="D50" s="191"/>
      <c r="E50" s="191"/>
      <c r="F50" s="191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76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67"/>
      <c r="AG50" s="167"/>
      <c r="AH50" s="168"/>
      <c r="AI50" s="167"/>
    </row>
    <row r="51" spans="2:37" ht="27" customHeight="1">
      <c r="B51" s="190"/>
      <c r="C51" s="179"/>
      <c r="D51" s="192"/>
      <c r="E51" s="192"/>
      <c r="F51" s="192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67"/>
      <c r="AG51" s="167"/>
      <c r="AH51" s="168"/>
      <c r="AI51" s="167"/>
    </row>
    <row r="52" spans="2:37" ht="27" customHeight="1">
      <c r="B52" s="190"/>
      <c r="C52" s="179"/>
      <c r="D52" s="192"/>
      <c r="E52" s="192"/>
      <c r="F52" s="192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67"/>
      <c r="AG52" s="167"/>
      <c r="AH52" s="168"/>
      <c r="AI52" s="167"/>
    </row>
    <row r="53" spans="2:37">
      <c r="B53" s="190"/>
      <c r="C53" s="94" t="s">
        <v>9</v>
      </c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94">
        <f>COUNTIF(D53:AE53,"■")</f>
        <v>0</v>
      </c>
      <c r="AG53" s="94">
        <f>COUNTIF(C53:AE53,"○")+COUNTIF(C53:AE53,"■")</f>
        <v>0</v>
      </c>
      <c r="AH53" s="104"/>
      <c r="AI53" s="94" t="str">
        <f>IF(AG53=0,"○",IF(AF53&gt;=AH53,"○","×"))</f>
        <v>○</v>
      </c>
    </row>
    <row r="54" spans="2:37">
      <c r="B54" s="190"/>
      <c r="C54" s="94" t="s">
        <v>44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94">
        <f>COUNTIF(D54:AE54,"■")</f>
        <v>0</v>
      </c>
      <c r="AG54" s="94">
        <f>COUNTIF(C54:AE54,"○")+COUNTIF(C54:AE54,"■")</f>
        <v>0</v>
      </c>
      <c r="AH54" s="104"/>
      <c r="AI54" s="94" t="str">
        <f>IF(AG54=0,"○",IF(AF54&gt;=AH54,"○","×"))</f>
        <v>○</v>
      </c>
    </row>
    <row r="55" spans="2:37" ht="27" customHeight="1">
      <c r="B55" s="107"/>
      <c r="C55" s="106"/>
      <c r="AH55" s="103"/>
    </row>
    <row r="56" spans="2:37" ht="18.75" customHeight="1">
      <c r="B56" s="190"/>
      <c r="C56" s="94" t="s">
        <v>1</v>
      </c>
      <c r="D56" s="95">
        <f>$AC$4+IF(WEEKDAY($AC$4,16)=1,0,8-WEEKDAY($AC$4,16))+D58</f>
        <v>84</v>
      </c>
      <c r="E56" s="95">
        <f t="shared" ref="E56:AE56" si="17">$AC$4+IF(WEEKDAY($AC$4,16)=1,0,8-WEEKDAY($AC$4,16))+E58</f>
        <v>85</v>
      </c>
      <c r="F56" s="95">
        <f t="shared" si="17"/>
        <v>86</v>
      </c>
      <c r="G56" s="95">
        <f t="shared" si="17"/>
        <v>87</v>
      </c>
      <c r="H56" s="95">
        <f t="shared" si="17"/>
        <v>88</v>
      </c>
      <c r="I56" s="95">
        <f t="shared" si="17"/>
        <v>89</v>
      </c>
      <c r="J56" s="95">
        <f t="shared" si="17"/>
        <v>90</v>
      </c>
      <c r="K56" s="95">
        <f t="shared" si="17"/>
        <v>91</v>
      </c>
      <c r="L56" s="95">
        <f t="shared" si="17"/>
        <v>92</v>
      </c>
      <c r="M56" s="95">
        <f t="shared" si="17"/>
        <v>93</v>
      </c>
      <c r="N56" s="95">
        <f t="shared" si="17"/>
        <v>94</v>
      </c>
      <c r="O56" s="95">
        <f t="shared" si="17"/>
        <v>95</v>
      </c>
      <c r="P56" s="95">
        <f t="shared" si="17"/>
        <v>96</v>
      </c>
      <c r="Q56" s="95">
        <f t="shared" si="17"/>
        <v>97</v>
      </c>
      <c r="R56" s="95">
        <f t="shared" si="17"/>
        <v>98</v>
      </c>
      <c r="S56" s="95">
        <f t="shared" si="17"/>
        <v>99</v>
      </c>
      <c r="T56" s="95">
        <f t="shared" si="17"/>
        <v>100</v>
      </c>
      <c r="U56" s="95">
        <f t="shared" si="17"/>
        <v>101</v>
      </c>
      <c r="V56" s="95">
        <f t="shared" si="17"/>
        <v>102</v>
      </c>
      <c r="W56" s="95">
        <f t="shared" si="17"/>
        <v>103</v>
      </c>
      <c r="X56" s="95">
        <f t="shared" si="17"/>
        <v>104</v>
      </c>
      <c r="Y56" s="95">
        <f t="shared" si="17"/>
        <v>105</v>
      </c>
      <c r="Z56" s="95">
        <f t="shared" si="17"/>
        <v>106</v>
      </c>
      <c r="AA56" s="95">
        <f t="shared" si="17"/>
        <v>107</v>
      </c>
      <c r="AB56" s="95">
        <f t="shared" si="17"/>
        <v>108</v>
      </c>
      <c r="AC56" s="95">
        <f t="shared" si="17"/>
        <v>109</v>
      </c>
      <c r="AD56" s="95">
        <f t="shared" si="17"/>
        <v>110</v>
      </c>
      <c r="AE56" s="95">
        <f t="shared" si="17"/>
        <v>111</v>
      </c>
      <c r="AF56" s="167" t="s">
        <v>118</v>
      </c>
      <c r="AG56" s="167" t="s">
        <v>119</v>
      </c>
      <c r="AH56" s="168" t="s">
        <v>117</v>
      </c>
      <c r="AI56" s="167" t="s">
        <v>22</v>
      </c>
      <c r="AK56" s="93"/>
    </row>
    <row r="57" spans="2:37" ht="18" customHeight="1">
      <c r="B57" s="190"/>
      <c r="C57" s="94" t="s">
        <v>2</v>
      </c>
      <c r="D57" s="96">
        <f>$AC$4+IF(WEEKDAY($AC$4,16)=1,0,8-WEEKDAY($AC$4,16))+D58</f>
        <v>84</v>
      </c>
      <c r="E57" s="96">
        <f t="shared" ref="E57:AE57" si="18">$AC$4+IF(WEEKDAY($AC$4,16)=1,0,8-WEEKDAY($AC$4,16))+E58</f>
        <v>85</v>
      </c>
      <c r="F57" s="96">
        <f t="shared" si="18"/>
        <v>86</v>
      </c>
      <c r="G57" s="96">
        <f t="shared" si="18"/>
        <v>87</v>
      </c>
      <c r="H57" s="96">
        <f t="shared" si="18"/>
        <v>88</v>
      </c>
      <c r="I57" s="96">
        <f t="shared" si="18"/>
        <v>89</v>
      </c>
      <c r="J57" s="96">
        <f t="shared" si="18"/>
        <v>90</v>
      </c>
      <c r="K57" s="96">
        <f t="shared" si="18"/>
        <v>91</v>
      </c>
      <c r="L57" s="96">
        <f t="shared" si="18"/>
        <v>92</v>
      </c>
      <c r="M57" s="96">
        <f t="shared" si="18"/>
        <v>93</v>
      </c>
      <c r="N57" s="96">
        <f t="shared" si="18"/>
        <v>94</v>
      </c>
      <c r="O57" s="96">
        <f t="shared" si="18"/>
        <v>95</v>
      </c>
      <c r="P57" s="96">
        <f t="shared" si="18"/>
        <v>96</v>
      </c>
      <c r="Q57" s="96">
        <f t="shared" si="18"/>
        <v>97</v>
      </c>
      <c r="R57" s="96">
        <f t="shared" si="18"/>
        <v>98</v>
      </c>
      <c r="S57" s="96">
        <f t="shared" si="18"/>
        <v>99</v>
      </c>
      <c r="T57" s="96">
        <f t="shared" si="18"/>
        <v>100</v>
      </c>
      <c r="U57" s="96">
        <f t="shared" si="18"/>
        <v>101</v>
      </c>
      <c r="V57" s="96">
        <f t="shared" si="18"/>
        <v>102</v>
      </c>
      <c r="W57" s="96">
        <f t="shared" si="18"/>
        <v>103</v>
      </c>
      <c r="X57" s="96">
        <f t="shared" si="18"/>
        <v>104</v>
      </c>
      <c r="Y57" s="96">
        <f t="shared" si="18"/>
        <v>105</v>
      </c>
      <c r="Z57" s="96">
        <f t="shared" si="18"/>
        <v>106</v>
      </c>
      <c r="AA57" s="96">
        <f t="shared" si="18"/>
        <v>107</v>
      </c>
      <c r="AB57" s="96">
        <f t="shared" si="18"/>
        <v>108</v>
      </c>
      <c r="AC57" s="96">
        <f t="shared" si="18"/>
        <v>109</v>
      </c>
      <c r="AD57" s="96">
        <f t="shared" si="18"/>
        <v>110</v>
      </c>
      <c r="AE57" s="96">
        <f t="shared" si="18"/>
        <v>111</v>
      </c>
      <c r="AF57" s="167"/>
      <c r="AG57" s="167"/>
      <c r="AH57" s="168"/>
      <c r="AI57" s="167"/>
    </row>
    <row r="58" spans="2:37" ht="27" hidden="1" customHeight="1">
      <c r="B58" s="190"/>
      <c r="C58" s="94"/>
      <c r="D58" s="97">
        <v>84</v>
      </c>
      <c r="E58" s="97">
        <v>85</v>
      </c>
      <c r="F58" s="97">
        <v>86</v>
      </c>
      <c r="G58" s="97">
        <v>87</v>
      </c>
      <c r="H58" s="97">
        <v>88</v>
      </c>
      <c r="I58" s="97">
        <v>89</v>
      </c>
      <c r="J58" s="97">
        <v>90</v>
      </c>
      <c r="K58" s="97">
        <v>91</v>
      </c>
      <c r="L58" s="97">
        <v>92</v>
      </c>
      <c r="M58" s="97">
        <v>93</v>
      </c>
      <c r="N58" s="97">
        <v>94</v>
      </c>
      <c r="O58" s="97">
        <v>95</v>
      </c>
      <c r="P58" s="97">
        <v>96</v>
      </c>
      <c r="Q58" s="97">
        <v>97</v>
      </c>
      <c r="R58" s="97">
        <v>98</v>
      </c>
      <c r="S58" s="97">
        <v>99</v>
      </c>
      <c r="T58" s="97">
        <v>100</v>
      </c>
      <c r="U58" s="97">
        <v>101</v>
      </c>
      <c r="V58" s="97">
        <v>102</v>
      </c>
      <c r="W58" s="97">
        <v>103</v>
      </c>
      <c r="X58" s="97">
        <v>104</v>
      </c>
      <c r="Y58" s="97">
        <v>105</v>
      </c>
      <c r="Z58" s="97">
        <v>106</v>
      </c>
      <c r="AA58" s="97">
        <v>107</v>
      </c>
      <c r="AB58" s="97">
        <v>108</v>
      </c>
      <c r="AC58" s="97">
        <v>109</v>
      </c>
      <c r="AD58" s="97">
        <v>110</v>
      </c>
      <c r="AE58" s="97">
        <v>111</v>
      </c>
      <c r="AF58" s="167"/>
      <c r="AG58" s="167"/>
      <c r="AH58" s="168"/>
      <c r="AI58" s="167"/>
      <c r="AJ58" s="91"/>
    </row>
    <row r="59" spans="2:37" ht="27" hidden="1" customHeight="1">
      <c r="B59" s="190"/>
      <c r="C59" s="94"/>
      <c r="D59" s="97" t="e">
        <f t="shared" ref="D59:AE59" si="19">WEEKDAY(D13)</f>
        <v>#NUM!</v>
      </c>
      <c r="E59" s="97" t="e">
        <f t="shared" si="19"/>
        <v>#NUM!</v>
      </c>
      <c r="F59" s="97" t="e">
        <f t="shared" si="19"/>
        <v>#NUM!</v>
      </c>
      <c r="G59" s="97" t="e">
        <f t="shared" si="19"/>
        <v>#NUM!</v>
      </c>
      <c r="H59" s="97" t="e">
        <f t="shared" si="19"/>
        <v>#NUM!</v>
      </c>
      <c r="I59" s="97" t="e">
        <f t="shared" si="19"/>
        <v>#NUM!</v>
      </c>
      <c r="J59" s="97" t="e">
        <f t="shared" si="19"/>
        <v>#NUM!</v>
      </c>
      <c r="K59" s="97" t="e">
        <f t="shared" si="19"/>
        <v>#NUM!</v>
      </c>
      <c r="L59" s="97" t="e">
        <f t="shared" si="19"/>
        <v>#NUM!</v>
      </c>
      <c r="M59" s="97" t="e">
        <f t="shared" si="19"/>
        <v>#NUM!</v>
      </c>
      <c r="N59" s="97" t="e">
        <f t="shared" si="19"/>
        <v>#NUM!</v>
      </c>
      <c r="O59" s="97" t="e">
        <f t="shared" si="19"/>
        <v>#NUM!</v>
      </c>
      <c r="P59" s="97" t="e">
        <f t="shared" si="19"/>
        <v>#NUM!</v>
      </c>
      <c r="Q59" s="97" t="e">
        <f t="shared" si="19"/>
        <v>#NUM!</v>
      </c>
      <c r="R59" s="97" t="e">
        <f t="shared" si="19"/>
        <v>#NUM!</v>
      </c>
      <c r="S59" s="97" t="e">
        <f t="shared" si="19"/>
        <v>#NUM!</v>
      </c>
      <c r="T59" s="97" t="e">
        <f t="shared" si="19"/>
        <v>#NUM!</v>
      </c>
      <c r="U59" s="97" t="e">
        <f t="shared" si="19"/>
        <v>#NUM!</v>
      </c>
      <c r="V59" s="97" t="e">
        <f t="shared" si="19"/>
        <v>#NUM!</v>
      </c>
      <c r="W59" s="97" t="e">
        <f t="shared" si="19"/>
        <v>#NUM!</v>
      </c>
      <c r="X59" s="97" t="e">
        <f t="shared" si="19"/>
        <v>#NUM!</v>
      </c>
      <c r="Y59" s="97" t="e">
        <f t="shared" si="19"/>
        <v>#NUM!</v>
      </c>
      <c r="Z59" s="97" t="e">
        <f t="shared" si="19"/>
        <v>#NUM!</v>
      </c>
      <c r="AA59" s="97" t="e">
        <f t="shared" si="19"/>
        <v>#NUM!</v>
      </c>
      <c r="AB59" s="97" t="e">
        <f t="shared" si="19"/>
        <v>#NUM!</v>
      </c>
      <c r="AC59" s="97" t="e">
        <f t="shared" si="19"/>
        <v>#NUM!</v>
      </c>
      <c r="AD59" s="97" t="e">
        <f t="shared" si="19"/>
        <v>#NUM!</v>
      </c>
      <c r="AE59" s="97" t="e">
        <f t="shared" si="19"/>
        <v>#NUM!</v>
      </c>
      <c r="AF59" s="167"/>
      <c r="AG59" s="167"/>
      <c r="AH59" s="168"/>
      <c r="AI59" s="167"/>
      <c r="AJ59" s="91"/>
    </row>
    <row r="60" spans="2:37" ht="18" customHeight="1">
      <c r="B60" s="190"/>
      <c r="C60" s="94" t="s">
        <v>3</v>
      </c>
      <c r="D60" s="98">
        <f t="shared" ref="D60:AE60" si="20">D57</f>
        <v>84</v>
      </c>
      <c r="E60" s="98">
        <f t="shared" si="20"/>
        <v>85</v>
      </c>
      <c r="F60" s="98">
        <f t="shared" si="20"/>
        <v>86</v>
      </c>
      <c r="G60" s="98">
        <f t="shared" si="20"/>
        <v>87</v>
      </c>
      <c r="H60" s="98">
        <f t="shared" si="20"/>
        <v>88</v>
      </c>
      <c r="I60" s="98">
        <f t="shared" si="20"/>
        <v>89</v>
      </c>
      <c r="J60" s="98">
        <f t="shared" si="20"/>
        <v>90</v>
      </c>
      <c r="K60" s="98">
        <f t="shared" si="20"/>
        <v>91</v>
      </c>
      <c r="L60" s="98">
        <f t="shared" si="20"/>
        <v>92</v>
      </c>
      <c r="M60" s="98">
        <f t="shared" si="20"/>
        <v>93</v>
      </c>
      <c r="N60" s="98">
        <f t="shared" si="20"/>
        <v>94</v>
      </c>
      <c r="O60" s="98">
        <f t="shared" si="20"/>
        <v>95</v>
      </c>
      <c r="P60" s="98">
        <f t="shared" si="20"/>
        <v>96</v>
      </c>
      <c r="Q60" s="98">
        <f t="shared" si="20"/>
        <v>97</v>
      </c>
      <c r="R60" s="98">
        <f t="shared" si="20"/>
        <v>98</v>
      </c>
      <c r="S60" s="98">
        <f t="shared" si="20"/>
        <v>99</v>
      </c>
      <c r="T60" s="98">
        <f t="shared" si="20"/>
        <v>100</v>
      </c>
      <c r="U60" s="98">
        <f t="shared" si="20"/>
        <v>101</v>
      </c>
      <c r="V60" s="98">
        <f t="shared" si="20"/>
        <v>102</v>
      </c>
      <c r="W60" s="98">
        <f t="shared" si="20"/>
        <v>103</v>
      </c>
      <c r="X60" s="98">
        <f t="shared" si="20"/>
        <v>104</v>
      </c>
      <c r="Y60" s="98">
        <f t="shared" si="20"/>
        <v>105</v>
      </c>
      <c r="Z60" s="98">
        <f t="shared" si="20"/>
        <v>106</v>
      </c>
      <c r="AA60" s="98">
        <f t="shared" si="20"/>
        <v>107</v>
      </c>
      <c r="AB60" s="98">
        <f t="shared" si="20"/>
        <v>108</v>
      </c>
      <c r="AC60" s="98">
        <f t="shared" si="20"/>
        <v>109</v>
      </c>
      <c r="AD60" s="98">
        <f t="shared" si="20"/>
        <v>110</v>
      </c>
      <c r="AE60" s="98">
        <f t="shared" si="20"/>
        <v>111</v>
      </c>
      <c r="AF60" s="167"/>
      <c r="AG60" s="167"/>
      <c r="AH60" s="168"/>
      <c r="AI60" s="167"/>
      <c r="AJ60" s="91"/>
    </row>
    <row r="61" spans="2:37" ht="27" customHeight="1">
      <c r="B61" s="190"/>
      <c r="C61" s="178" t="s">
        <v>8</v>
      </c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91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67"/>
      <c r="AG61" s="167"/>
      <c r="AH61" s="168"/>
      <c r="AI61" s="167"/>
    </row>
    <row r="62" spans="2:37" ht="27" customHeight="1">
      <c r="B62" s="190"/>
      <c r="C62" s="179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92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67"/>
      <c r="AG62" s="167"/>
      <c r="AH62" s="168"/>
      <c r="AI62" s="167"/>
    </row>
    <row r="63" spans="2:37" ht="27" customHeight="1">
      <c r="B63" s="190"/>
      <c r="C63" s="179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92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67"/>
      <c r="AG63" s="167"/>
      <c r="AH63" s="168"/>
      <c r="AI63" s="167"/>
    </row>
    <row r="64" spans="2:37">
      <c r="B64" s="190"/>
      <c r="C64" s="94" t="s">
        <v>9</v>
      </c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94">
        <f>COUNTIF(D64:AE64,"■")</f>
        <v>0</v>
      </c>
      <c r="AG64" s="94">
        <f>COUNTIF(C64:AE64,"○")+COUNTIF(C64:AE64,"■")</f>
        <v>0</v>
      </c>
      <c r="AH64" s="104"/>
      <c r="AI64" s="94" t="str">
        <f>IF(AG64=0,"○",IF(AF64&gt;=AH64,"○","×"))</f>
        <v>○</v>
      </c>
      <c r="AJ64" s="93"/>
    </row>
    <row r="65" spans="2:38">
      <c r="B65" s="190"/>
      <c r="C65" s="94" t="s">
        <v>44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94">
        <f>COUNTIF(D65:AE65,"■")</f>
        <v>0</v>
      </c>
      <c r="AG65" s="94">
        <f>COUNTIF(C65:AE65,"○")+COUNTIF(C65:AE65,"■")</f>
        <v>0</v>
      </c>
      <c r="AH65" s="104"/>
      <c r="AI65" s="94" t="str">
        <f>IF(AG65=0,"○",IF(AF65&gt;=AH65,"○","×"))</f>
        <v>○</v>
      </c>
    </row>
    <row r="66" spans="2:38" ht="27" customHeight="1">
      <c r="B66" s="107"/>
      <c r="C66" s="108"/>
      <c r="AH66" s="103"/>
    </row>
    <row r="67" spans="2:38" ht="18.75" customHeight="1">
      <c r="B67" s="190"/>
      <c r="C67" s="94" t="s">
        <v>1</v>
      </c>
      <c r="D67" s="95">
        <f>$AC$4+IF(WEEKDAY($AC$4,16)=1,0,8-WEEKDAY($AC$4,16))+D69</f>
        <v>112</v>
      </c>
      <c r="E67" s="95">
        <f t="shared" ref="E67:AE67" si="21">$AC$4+IF(WEEKDAY($AC$4,16)=1,0,8-WEEKDAY($AC$4,16))+E69</f>
        <v>113</v>
      </c>
      <c r="F67" s="95">
        <f t="shared" si="21"/>
        <v>114</v>
      </c>
      <c r="G67" s="95">
        <f t="shared" si="21"/>
        <v>115</v>
      </c>
      <c r="H67" s="95">
        <f t="shared" si="21"/>
        <v>116</v>
      </c>
      <c r="I67" s="95">
        <f t="shared" si="21"/>
        <v>117</v>
      </c>
      <c r="J67" s="95">
        <f t="shared" si="21"/>
        <v>118</v>
      </c>
      <c r="K67" s="95">
        <f t="shared" si="21"/>
        <v>119</v>
      </c>
      <c r="L67" s="95">
        <f t="shared" si="21"/>
        <v>120</v>
      </c>
      <c r="M67" s="95">
        <f t="shared" si="21"/>
        <v>121</v>
      </c>
      <c r="N67" s="95">
        <f t="shared" si="21"/>
        <v>122</v>
      </c>
      <c r="O67" s="95">
        <f t="shared" si="21"/>
        <v>123</v>
      </c>
      <c r="P67" s="95">
        <f t="shared" si="21"/>
        <v>124</v>
      </c>
      <c r="Q67" s="95">
        <f t="shared" si="21"/>
        <v>125</v>
      </c>
      <c r="R67" s="95">
        <f t="shared" si="21"/>
        <v>126</v>
      </c>
      <c r="S67" s="95">
        <f t="shared" si="21"/>
        <v>127</v>
      </c>
      <c r="T67" s="95">
        <f t="shared" si="21"/>
        <v>128</v>
      </c>
      <c r="U67" s="95">
        <f t="shared" si="21"/>
        <v>129</v>
      </c>
      <c r="V67" s="95">
        <f t="shared" si="21"/>
        <v>130</v>
      </c>
      <c r="W67" s="95">
        <f t="shared" si="21"/>
        <v>131</v>
      </c>
      <c r="X67" s="95">
        <f t="shared" si="21"/>
        <v>132</v>
      </c>
      <c r="Y67" s="95">
        <f t="shared" si="21"/>
        <v>133</v>
      </c>
      <c r="Z67" s="95">
        <f t="shared" si="21"/>
        <v>134</v>
      </c>
      <c r="AA67" s="95">
        <f t="shared" si="21"/>
        <v>135</v>
      </c>
      <c r="AB67" s="95">
        <f t="shared" si="21"/>
        <v>136</v>
      </c>
      <c r="AC67" s="95">
        <f t="shared" si="21"/>
        <v>137</v>
      </c>
      <c r="AD67" s="95">
        <f t="shared" si="21"/>
        <v>138</v>
      </c>
      <c r="AE67" s="95">
        <f t="shared" si="21"/>
        <v>139</v>
      </c>
      <c r="AF67" s="167" t="s">
        <v>118</v>
      </c>
      <c r="AG67" s="167" t="s">
        <v>119</v>
      </c>
      <c r="AH67" s="168" t="s">
        <v>117</v>
      </c>
      <c r="AI67" s="167" t="s">
        <v>22</v>
      </c>
      <c r="AK67" s="93"/>
    </row>
    <row r="68" spans="2:38">
      <c r="B68" s="190"/>
      <c r="C68" s="94" t="s">
        <v>2</v>
      </c>
      <c r="D68" s="96">
        <f>$AC$4+IF(WEEKDAY($AC$4,16)=1,0,8-WEEKDAY($AC$4,16))+D69</f>
        <v>112</v>
      </c>
      <c r="E68" s="96">
        <f t="shared" ref="E68:AE68" si="22">$AC$4+IF(WEEKDAY($AC$4,16)=1,0,8-WEEKDAY($AC$4,16))+E69</f>
        <v>113</v>
      </c>
      <c r="F68" s="96">
        <f t="shared" si="22"/>
        <v>114</v>
      </c>
      <c r="G68" s="96">
        <f t="shared" si="22"/>
        <v>115</v>
      </c>
      <c r="H68" s="96">
        <f t="shared" si="22"/>
        <v>116</v>
      </c>
      <c r="I68" s="96">
        <f t="shared" si="22"/>
        <v>117</v>
      </c>
      <c r="J68" s="96">
        <f t="shared" si="22"/>
        <v>118</v>
      </c>
      <c r="K68" s="96">
        <f t="shared" si="22"/>
        <v>119</v>
      </c>
      <c r="L68" s="96">
        <f t="shared" si="22"/>
        <v>120</v>
      </c>
      <c r="M68" s="96">
        <f t="shared" si="22"/>
        <v>121</v>
      </c>
      <c r="N68" s="96">
        <f t="shared" si="22"/>
        <v>122</v>
      </c>
      <c r="O68" s="96">
        <f t="shared" si="22"/>
        <v>123</v>
      </c>
      <c r="P68" s="96">
        <f t="shared" si="22"/>
        <v>124</v>
      </c>
      <c r="Q68" s="96">
        <f t="shared" si="22"/>
        <v>125</v>
      </c>
      <c r="R68" s="96">
        <f t="shared" si="22"/>
        <v>126</v>
      </c>
      <c r="S68" s="96">
        <f t="shared" si="22"/>
        <v>127</v>
      </c>
      <c r="T68" s="96">
        <f t="shared" si="22"/>
        <v>128</v>
      </c>
      <c r="U68" s="96">
        <f t="shared" si="22"/>
        <v>129</v>
      </c>
      <c r="V68" s="96">
        <f t="shared" si="22"/>
        <v>130</v>
      </c>
      <c r="W68" s="96">
        <f t="shared" si="22"/>
        <v>131</v>
      </c>
      <c r="X68" s="96">
        <f t="shared" si="22"/>
        <v>132</v>
      </c>
      <c r="Y68" s="96">
        <f t="shared" si="22"/>
        <v>133</v>
      </c>
      <c r="Z68" s="96">
        <f t="shared" si="22"/>
        <v>134</v>
      </c>
      <c r="AA68" s="96">
        <f t="shared" si="22"/>
        <v>135</v>
      </c>
      <c r="AB68" s="96">
        <f t="shared" si="22"/>
        <v>136</v>
      </c>
      <c r="AC68" s="96">
        <f t="shared" si="22"/>
        <v>137</v>
      </c>
      <c r="AD68" s="96">
        <f t="shared" si="22"/>
        <v>138</v>
      </c>
      <c r="AE68" s="96">
        <f t="shared" si="22"/>
        <v>139</v>
      </c>
      <c r="AF68" s="167"/>
      <c r="AG68" s="167"/>
      <c r="AH68" s="168"/>
      <c r="AI68" s="167"/>
    </row>
    <row r="69" spans="2:38" ht="16.5" hidden="1" customHeight="1">
      <c r="B69" s="190"/>
      <c r="C69" s="94"/>
      <c r="D69" s="97">
        <v>112</v>
      </c>
      <c r="E69" s="97">
        <v>113</v>
      </c>
      <c r="F69" s="97">
        <v>114</v>
      </c>
      <c r="G69" s="97">
        <v>115</v>
      </c>
      <c r="H69" s="97">
        <v>116</v>
      </c>
      <c r="I69" s="97">
        <v>117</v>
      </c>
      <c r="J69" s="97">
        <v>118</v>
      </c>
      <c r="K69" s="97">
        <v>119</v>
      </c>
      <c r="L69" s="97">
        <v>120</v>
      </c>
      <c r="M69" s="97">
        <v>121</v>
      </c>
      <c r="N69" s="97">
        <v>122</v>
      </c>
      <c r="O69" s="97">
        <v>123</v>
      </c>
      <c r="P69" s="97">
        <v>124</v>
      </c>
      <c r="Q69" s="97">
        <v>125</v>
      </c>
      <c r="R69" s="97">
        <v>126</v>
      </c>
      <c r="S69" s="97">
        <v>127</v>
      </c>
      <c r="T69" s="97">
        <v>128</v>
      </c>
      <c r="U69" s="97">
        <v>129</v>
      </c>
      <c r="V69" s="97">
        <v>130</v>
      </c>
      <c r="W69" s="97">
        <v>131</v>
      </c>
      <c r="X69" s="97">
        <v>132</v>
      </c>
      <c r="Y69" s="97">
        <v>133</v>
      </c>
      <c r="Z69" s="97">
        <v>134</v>
      </c>
      <c r="AA69" s="97">
        <v>135</v>
      </c>
      <c r="AB69" s="97">
        <v>136</v>
      </c>
      <c r="AC69" s="97">
        <v>137</v>
      </c>
      <c r="AD69" s="97">
        <v>138</v>
      </c>
      <c r="AE69" s="97">
        <v>139</v>
      </c>
      <c r="AF69" s="167"/>
      <c r="AG69" s="167"/>
      <c r="AH69" s="168"/>
      <c r="AI69" s="167"/>
      <c r="AJ69" s="91"/>
    </row>
    <row r="70" spans="2:38" ht="16.5" hidden="1" customHeight="1">
      <c r="B70" s="190"/>
      <c r="C70" s="94"/>
      <c r="D70" s="97" t="e">
        <f t="shared" ref="D70:AE70" si="23">WEEKDAY(D13)</f>
        <v>#NUM!</v>
      </c>
      <c r="E70" s="97" t="e">
        <f t="shared" si="23"/>
        <v>#NUM!</v>
      </c>
      <c r="F70" s="97" t="e">
        <f t="shared" si="23"/>
        <v>#NUM!</v>
      </c>
      <c r="G70" s="97" t="e">
        <f t="shared" si="23"/>
        <v>#NUM!</v>
      </c>
      <c r="H70" s="97" t="e">
        <f t="shared" si="23"/>
        <v>#NUM!</v>
      </c>
      <c r="I70" s="97" t="e">
        <f t="shared" si="23"/>
        <v>#NUM!</v>
      </c>
      <c r="J70" s="97" t="e">
        <f t="shared" si="23"/>
        <v>#NUM!</v>
      </c>
      <c r="K70" s="97" t="e">
        <f t="shared" si="23"/>
        <v>#NUM!</v>
      </c>
      <c r="L70" s="97" t="e">
        <f t="shared" si="23"/>
        <v>#NUM!</v>
      </c>
      <c r="M70" s="97" t="e">
        <f t="shared" si="23"/>
        <v>#NUM!</v>
      </c>
      <c r="N70" s="97" t="e">
        <f t="shared" si="23"/>
        <v>#NUM!</v>
      </c>
      <c r="O70" s="97" t="e">
        <f t="shared" si="23"/>
        <v>#NUM!</v>
      </c>
      <c r="P70" s="97" t="e">
        <f t="shared" si="23"/>
        <v>#NUM!</v>
      </c>
      <c r="Q70" s="97" t="e">
        <f t="shared" si="23"/>
        <v>#NUM!</v>
      </c>
      <c r="R70" s="97" t="e">
        <f t="shared" si="23"/>
        <v>#NUM!</v>
      </c>
      <c r="S70" s="97" t="e">
        <f t="shared" si="23"/>
        <v>#NUM!</v>
      </c>
      <c r="T70" s="97" t="e">
        <f t="shared" si="23"/>
        <v>#NUM!</v>
      </c>
      <c r="U70" s="97" t="e">
        <f t="shared" si="23"/>
        <v>#NUM!</v>
      </c>
      <c r="V70" s="97" t="e">
        <f t="shared" si="23"/>
        <v>#NUM!</v>
      </c>
      <c r="W70" s="97" t="e">
        <f t="shared" si="23"/>
        <v>#NUM!</v>
      </c>
      <c r="X70" s="97" t="e">
        <f t="shared" si="23"/>
        <v>#NUM!</v>
      </c>
      <c r="Y70" s="97" t="e">
        <f t="shared" si="23"/>
        <v>#NUM!</v>
      </c>
      <c r="Z70" s="97" t="e">
        <f t="shared" si="23"/>
        <v>#NUM!</v>
      </c>
      <c r="AA70" s="97" t="e">
        <f t="shared" si="23"/>
        <v>#NUM!</v>
      </c>
      <c r="AB70" s="97" t="e">
        <f t="shared" si="23"/>
        <v>#NUM!</v>
      </c>
      <c r="AC70" s="97" t="e">
        <f t="shared" si="23"/>
        <v>#NUM!</v>
      </c>
      <c r="AD70" s="97" t="e">
        <f t="shared" si="23"/>
        <v>#NUM!</v>
      </c>
      <c r="AE70" s="97" t="e">
        <f t="shared" si="23"/>
        <v>#NUM!</v>
      </c>
      <c r="AF70" s="167"/>
      <c r="AG70" s="167"/>
      <c r="AH70" s="168"/>
      <c r="AI70" s="167"/>
      <c r="AJ70" s="91"/>
    </row>
    <row r="71" spans="2:38">
      <c r="B71" s="190"/>
      <c r="C71" s="94" t="s">
        <v>3</v>
      </c>
      <c r="D71" s="98">
        <f t="shared" ref="D71:AE71" si="24">D68</f>
        <v>112</v>
      </c>
      <c r="E71" s="98">
        <f t="shared" si="24"/>
        <v>113</v>
      </c>
      <c r="F71" s="98">
        <f t="shared" si="24"/>
        <v>114</v>
      </c>
      <c r="G71" s="98">
        <f t="shared" si="24"/>
        <v>115</v>
      </c>
      <c r="H71" s="98">
        <f t="shared" si="24"/>
        <v>116</v>
      </c>
      <c r="I71" s="98">
        <f t="shared" si="24"/>
        <v>117</v>
      </c>
      <c r="J71" s="98">
        <f t="shared" si="24"/>
        <v>118</v>
      </c>
      <c r="K71" s="98">
        <f t="shared" si="24"/>
        <v>119</v>
      </c>
      <c r="L71" s="98">
        <f t="shared" si="24"/>
        <v>120</v>
      </c>
      <c r="M71" s="98">
        <f t="shared" si="24"/>
        <v>121</v>
      </c>
      <c r="N71" s="98">
        <f t="shared" si="24"/>
        <v>122</v>
      </c>
      <c r="O71" s="98">
        <f t="shared" si="24"/>
        <v>123</v>
      </c>
      <c r="P71" s="98">
        <f t="shared" si="24"/>
        <v>124</v>
      </c>
      <c r="Q71" s="98">
        <f t="shared" si="24"/>
        <v>125</v>
      </c>
      <c r="R71" s="98">
        <f t="shared" si="24"/>
        <v>126</v>
      </c>
      <c r="S71" s="98">
        <f t="shared" si="24"/>
        <v>127</v>
      </c>
      <c r="T71" s="98">
        <f t="shared" si="24"/>
        <v>128</v>
      </c>
      <c r="U71" s="98">
        <f t="shared" si="24"/>
        <v>129</v>
      </c>
      <c r="V71" s="98">
        <f t="shared" si="24"/>
        <v>130</v>
      </c>
      <c r="W71" s="98">
        <f t="shared" si="24"/>
        <v>131</v>
      </c>
      <c r="X71" s="98">
        <f t="shared" si="24"/>
        <v>132</v>
      </c>
      <c r="Y71" s="98">
        <f t="shared" si="24"/>
        <v>133</v>
      </c>
      <c r="Z71" s="98">
        <f t="shared" si="24"/>
        <v>134</v>
      </c>
      <c r="AA71" s="98">
        <f t="shared" si="24"/>
        <v>135</v>
      </c>
      <c r="AB71" s="98">
        <f t="shared" si="24"/>
        <v>136</v>
      </c>
      <c r="AC71" s="98">
        <f t="shared" si="24"/>
        <v>137</v>
      </c>
      <c r="AD71" s="98">
        <f t="shared" si="24"/>
        <v>138</v>
      </c>
      <c r="AE71" s="98">
        <f t="shared" si="24"/>
        <v>139</v>
      </c>
      <c r="AF71" s="167"/>
      <c r="AG71" s="167"/>
      <c r="AH71" s="168"/>
      <c r="AI71" s="167"/>
      <c r="AJ71" s="91"/>
    </row>
    <row r="72" spans="2:38" ht="27" customHeight="1">
      <c r="B72" s="190"/>
      <c r="C72" s="178" t="s">
        <v>8</v>
      </c>
      <c r="D72" s="191"/>
      <c r="E72" s="180"/>
      <c r="F72" s="187"/>
      <c r="G72" s="187"/>
      <c r="H72" s="187"/>
      <c r="I72" s="187"/>
      <c r="J72" s="187"/>
      <c r="K72" s="187"/>
      <c r="L72" s="187"/>
      <c r="M72" s="193"/>
      <c r="N72" s="180"/>
      <c r="O72" s="180"/>
      <c r="P72" s="180"/>
      <c r="Q72" s="180"/>
      <c r="R72" s="191"/>
      <c r="S72" s="180"/>
      <c r="T72" s="180"/>
      <c r="U72" s="180"/>
      <c r="V72" s="180"/>
      <c r="W72" s="180"/>
      <c r="X72" s="176"/>
      <c r="Y72" s="180"/>
      <c r="Z72" s="180"/>
      <c r="AA72" s="180"/>
      <c r="AB72" s="180"/>
      <c r="AC72" s="180"/>
      <c r="AD72" s="180"/>
      <c r="AE72" s="180"/>
      <c r="AF72" s="167"/>
      <c r="AG72" s="167"/>
      <c r="AH72" s="168"/>
      <c r="AI72" s="167"/>
    </row>
    <row r="73" spans="2:38" ht="27" customHeight="1">
      <c r="B73" s="190"/>
      <c r="C73" s="179"/>
      <c r="D73" s="192"/>
      <c r="E73" s="181"/>
      <c r="F73" s="188"/>
      <c r="G73" s="188"/>
      <c r="H73" s="188"/>
      <c r="I73" s="188"/>
      <c r="J73" s="188"/>
      <c r="K73" s="188"/>
      <c r="L73" s="188"/>
      <c r="M73" s="194"/>
      <c r="N73" s="181"/>
      <c r="O73" s="181"/>
      <c r="P73" s="181"/>
      <c r="Q73" s="181"/>
      <c r="R73" s="192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67"/>
      <c r="AG73" s="167"/>
      <c r="AH73" s="168"/>
      <c r="AI73" s="167"/>
    </row>
    <row r="74" spans="2:38" ht="27" customHeight="1">
      <c r="B74" s="190"/>
      <c r="C74" s="179"/>
      <c r="D74" s="192"/>
      <c r="E74" s="181"/>
      <c r="F74" s="189"/>
      <c r="G74" s="189"/>
      <c r="H74" s="189"/>
      <c r="I74" s="189"/>
      <c r="J74" s="189"/>
      <c r="K74" s="189"/>
      <c r="L74" s="189"/>
      <c r="M74" s="195"/>
      <c r="N74" s="181"/>
      <c r="O74" s="181"/>
      <c r="P74" s="181"/>
      <c r="Q74" s="181"/>
      <c r="R74" s="192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67"/>
      <c r="AG74" s="167"/>
      <c r="AH74" s="168"/>
      <c r="AI74" s="167"/>
    </row>
    <row r="75" spans="2:38">
      <c r="B75" s="190"/>
      <c r="C75" s="94" t="s">
        <v>9</v>
      </c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94">
        <f>COUNTIF(D75:AE75,"■")</f>
        <v>0</v>
      </c>
      <c r="AG75" s="94">
        <f>COUNTIF(C75:AE75,"○")+COUNTIF(C75:AE75,"■")</f>
        <v>0</v>
      </c>
      <c r="AH75" s="104"/>
      <c r="AI75" s="94" t="str">
        <f>IF(AG75=0,"○",IF(AF75&gt;=AH75,"○","×"))</f>
        <v>○</v>
      </c>
    </row>
    <row r="76" spans="2:38">
      <c r="B76" s="190"/>
      <c r="C76" s="94" t="s">
        <v>44</v>
      </c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94">
        <f>COUNTIF(D76:AE76,"■")</f>
        <v>0</v>
      </c>
      <c r="AG76" s="94">
        <f>COUNTIF(C76:AE76,"○")+COUNTIF(C76:AE76,"■")</f>
        <v>0</v>
      </c>
      <c r="AH76" s="104"/>
      <c r="AI76" s="94" t="str">
        <f>IF(AG76=0,"○",IF(AF76&gt;=AH76,"○","×"))</f>
        <v>○</v>
      </c>
    </row>
    <row r="77" spans="2:38" ht="25.5" customHeight="1">
      <c r="B77" s="109"/>
      <c r="C77" s="106"/>
    </row>
    <row r="78" spans="2:38" ht="25.5" customHeight="1">
      <c r="B78" s="109"/>
      <c r="C78" s="34" t="s">
        <v>100</v>
      </c>
      <c r="D78" s="35"/>
      <c r="E78" s="35"/>
      <c r="F78" s="35"/>
      <c r="G78" s="36"/>
      <c r="T78" s="196" t="s">
        <v>22</v>
      </c>
      <c r="U78" s="197"/>
      <c r="V78" s="197"/>
      <c r="W78" s="197"/>
      <c r="X78" s="198"/>
      <c r="Y78" s="199"/>
      <c r="Z78" s="200"/>
      <c r="AA78" s="200"/>
      <c r="AB78" s="201"/>
      <c r="AE78" s="93"/>
    </row>
    <row r="79" spans="2:38" ht="25.5" customHeight="1">
      <c r="B79" s="109"/>
      <c r="C79" s="37" t="s">
        <v>14</v>
      </c>
      <c r="D79" s="134" t="s">
        <v>49</v>
      </c>
      <c r="E79" s="134"/>
      <c r="F79" s="3"/>
      <c r="G79" s="46"/>
      <c r="T79" s="202" t="s">
        <v>12</v>
      </c>
      <c r="U79" s="203"/>
      <c r="V79" s="203"/>
      <c r="W79" s="203"/>
      <c r="X79" s="204"/>
      <c r="Y79" s="205"/>
      <c r="Z79" s="206"/>
      <c r="AA79" s="206"/>
      <c r="AB79" s="207"/>
      <c r="AE79" s="93"/>
    </row>
    <row r="80" spans="2:38" ht="25.5" customHeight="1">
      <c r="B80" s="109"/>
      <c r="C80" s="37" t="s">
        <v>78</v>
      </c>
      <c r="D80" s="1" t="s">
        <v>53</v>
      </c>
      <c r="E80" s="1"/>
      <c r="F80" s="1"/>
      <c r="G80" s="46"/>
      <c r="T80" s="100"/>
      <c r="AH80" s="93"/>
      <c r="AK80" s="88" t="s">
        <v>23</v>
      </c>
      <c r="AL80" s="88" t="s">
        <v>127</v>
      </c>
    </row>
    <row r="81" spans="2:38" ht="25.5" customHeight="1">
      <c r="B81" s="109"/>
      <c r="C81" s="39" t="s">
        <v>77</v>
      </c>
      <c r="D81" s="40" t="s">
        <v>50</v>
      </c>
      <c r="E81" s="40"/>
      <c r="F81" s="41"/>
      <c r="G81" s="42"/>
      <c r="V81" s="202" t="s">
        <v>11</v>
      </c>
      <c r="W81" s="203"/>
      <c r="X81" s="203"/>
      <c r="Y81" s="203"/>
      <c r="Z81" s="204"/>
      <c r="AA81" s="202" t="str">
        <f>IF(Y78="達成",AK80,AK81)</f>
        <v>補正無</v>
      </c>
      <c r="AB81" s="203"/>
      <c r="AC81" s="203"/>
      <c r="AD81" s="203"/>
      <c r="AE81" s="204"/>
      <c r="AH81" s="93"/>
      <c r="AK81" s="88" t="s">
        <v>24</v>
      </c>
      <c r="AL81" s="88" t="s">
        <v>128</v>
      </c>
    </row>
    <row r="82" spans="2:38">
      <c r="B82" s="99"/>
      <c r="AH82" s="93"/>
    </row>
    <row r="84" spans="2:38" ht="19.8">
      <c r="Q84" s="101"/>
      <c r="R84" s="101"/>
      <c r="S84" s="101"/>
      <c r="T84" s="101"/>
      <c r="U84" s="101"/>
      <c r="V84" s="101"/>
      <c r="W84" s="101"/>
      <c r="X84" s="101"/>
      <c r="Y84" s="101"/>
    </row>
    <row r="85" spans="2:38" ht="19.8">
      <c r="Q85" s="101"/>
      <c r="R85" s="101"/>
      <c r="S85" s="101"/>
      <c r="T85" s="101"/>
      <c r="U85" s="101"/>
      <c r="V85" s="101"/>
      <c r="W85" s="101"/>
      <c r="X85" s="101"/>
      <c r="Y85" s="101"/>
    </row>
    <row r="86" spans="2:38" ht="19.8">
      <c r="Q86" s="101"/>
      <c r="R86" s="101"/>
      <c r="S86" s="101"/>
      <c r="T86" s="101"/>
      <c r="U86" s="102"/>
      <c r="V86" s="102"/>
      <c r="W86" s="102"/>
      <c r="X86" s="101"/>
      <c r="Y86" s="101"/>
    </row>
    <row r="87" spans="2:38">
      <c r="D87" s="88" t="e">
        <f>WEEKDAY(#REF!)</f>
        <v>#REF!</v>
      </c>
      <c r="E87" s="88" t="e">
        <f>WEEKDAY(#REF!)</f>
        <v>#REF!</v>
      </c>
      <c r="F87" s="88" t="e">
        <f>WEEKDAY(#REF!)</f>
        <v>#REF!</v>
      </c>
      <c r="G87" s="88" t="e">
        <f t="shared" ref="G87:AE87" si="25">WEEKDAY(D13)</f>
        <v>#NUM!</v>
      </c>
      <c r="H87" s="88" t="e">
        <f t="shared" si="25"/>
        <v>#NUM!</v>
      </c>
      <c r="I87" s="88" t="e">
        <f t="shared" si="25"/>
        <v>#NUM!</v>
      </c>
      <c r="J87" s="88" t="e">
        <f t="shared" si="25"/>
        <v>#NUM!</v>
      </c>
      <c r="K87" s="88" t="e">
        <f t="shared" si="25"/>
        <v>#NUM!</v>
      </c>
      <c r="L87" s="88" t="e">
        <f t="shared" si="25"/>
        <v>#NUM!</v>
      </c>
      <c r="M87" s="88" t="e">
        <f t="shared" si="25"/>
        <v>#NUM!</v>
      </c>
      <c r="N87" s="88" t="e">
        <f t="shared" si="25"/>
        <v>#NUM!</v>
      </c>
      <c r="O87" s="88" t="e">
        <f t="shared" si="25"/>
        <v>#NUM!</v>
      </c>
      <c r="P87" s="88" t="e">
        <f t="shared" si="25"/>
        <v>#NUM!</v>
      </c>
      <c r="Q87" s="88" t="e">
        <f t="shared" si="25"/>
        <v>#NUM!</v>
      </c>
      <c r="R87" s="88" t="e">
        <f t="shared" si="25"/>
        <v>#NUM!</v>
      </c>
      <c r="S87" s="88" t="e">
        <f t="shared" si="25"/>
        <v>#NUM!</v>
      </c>
      <c r="T87" s="88" t="e">
        <f t="shared" si="25"/>
        <v>#NUM!</v>
      </c>
      <c r="U87" s="88" t="e">
        <f t="shared" si="25"/>
        <v>#NUM!</v>
      </c>
      <c r="V87" s="88" t="e">
        <f t="shared" si="25"/>
        <v>#NUM!</v>
      </c>
      <c r="W87" s="88" t="e">
        <f t="shared" si="25"/>
        <v>#NUM!</v>
      </c>
      <c r="X87" s="88" t="e">
        <f t="shared" si="25"/>
        <v>#NUM!</v>
      </c>
      <c r="Y87" s="88" t="e">
        <f t="shared" si="25"/>
        <v>#NUM!</v>
      </c>
      <c r="Z87" s="88" t="e">
        <f t="shared" si="25"/>
        <v>#NUM!</v>
      </c>
      <c r="AA87" s="88" t="e">
        <f t="shared" si="25"/>
        <v>#NUM!</v>
      </c>
      <c r="AB87" s="88" t="e">
        <f t="shared" si="25"/>
        <v>#NUM!</v>
      </c>
      <c r="AC87" s="88" t="e">
        <f t="shared" si="25"/>
        <v>#NUM!</v>
      </c>
      <c r="AD87" s="88" t="e">
        <f t="shared" si="25"/>
        <v>#NUM!</v>
      </c>
      <c r="AE87" s="88" t="e">
        <f t="shared" si="25"/>
        <v>#NUM!</v>
      </c>
      <c r="AF87" s="88">
        <f>COUNTIF(D87:AE87,7)+COUNTIF(D87:AE87,1)</f>
        <v>0</v>
      </c>
    </row>
    <row r="88" spans="2:38">
      <c r="D88" s="88">
        <f t="shared" ref="D88:AE88" si="26">WEEKDAY(D24)</f>
        <v>7</v>
      </c>
      <c r="E88" s="88">
        <f t="shared" si="26"/>
        <v>1</v>
      </c>
      <c r="F88" s="88">
        <f t="shared" si="26"/>
        <v>2</v>
      </c>
      <c r="G88" s="88">
        <f t="shared" si="26"/>
        <v>3</v>
      </c>
      <c r="H88" s="88">
        <f t="shared" si="26"/>
        <v>4</v>
      </c>
      <c r="I88" s="88">
        <f t="shared" si="26"/>
        <v>5</v>
      </c>
      <c r="J88" s="88">
        <f t="shared" si="26"/>
        <v>6</v>
      </c>
      <c r="K88" s="88">
        <f t="shared" si="26"/>
        <v>7</v>
      </c>
      <c r="L88" s="88">
        <f t="shared" si="26"/>
        <v>1</v>
      </c>
      <c r="M88" s="88">
        <f t="shared" si="26"/>
        <v>2</v>
      </c>
      <c r="N88" s="88">
        <f t="shared" si="26"/>
        <v>3</v>
      </c>
      <c r="O88" s="88">
        <f t="shared" si="26"/>
        <v>4</v>
      </c>
      <c r="P88" s="88">
        <f t="shared" si="26"/>
        <v>5</v>
      </c>
      <c r="Q88" s="88">
        <f t="shared" si="26"/>
        <v>6</v>
      </c>
      <c r="R88" s="88">
        <f t="shared" si="26"/>
        <v>7</v>
      </c>
      <c r="S88" s="88">
        <f t="shared" si="26"/>
        <v>1</v>
      </c>
      <c r="T88" s="88">
        <f t="shared" si="26"/>
        <v>2</v>
      </c>
      <c r="U88" s="88">
        <f t="shared" si="26"/>
        <v>3</v>
      </c>
      <c r="V88" s="88">
        <f t="shared" si="26"/>
        <v>4</v>
      </c>
      <c r="W88" s="88">
        <f t="shared" si="26"/>
        <v>5</v>
      </c>
      <c r="X88" s="88">
        <f t="shared" si="26"/>
        <v>6</v>
      </c>
      <c r="Y88" s="88">
        <f t="shared" si="26"/>
        <v>7</v>
      </c>
      <c r="Z88" s="88">
        <f t="shared" si="26"/>
        <v>1</v>
      </c>
      <c r="AA88" s="88">
        <f t="shared" si="26"/>
        <v>2</v>
      </c>
      <c r="AB88" s="88">
        <f t="shared" si="26"/>
        <v>3</v>
      </c>
      <c r="AC88" s="88">
        <f t="shared" si="26"/>
        <v>4</v>
      </c>
      <c r="AD88" s="88">
        <f t="shared" si="26"/>
        <v>5</v>
      </c>
      <c r="AE88" s="88">
        <f t="shared" si="26"/>
        <v>6</v>
      </c>
      <c r="AF88" s="88">
        <f>COUNTIF(D88:AE88,7)+COUNTIF(D88:AE88,1)</f>
        <v>8</v>
      </c>
    </row>
  </sheetData>
  <mergeCells count="221">
    <mergeCell ref="D79:E79"/>
    <mergeCell ref="T79:X79"/>
    <mergeCell ref="Y79:AB79"/>
    <mergeCell ref="V81:Z81"/>
    <mergeCell ref="AA81:AE81"/>
    <mergeCell ref="Z72:Z74"/>
    <mergeCell ref="AA72:AA74"/>
    <mergeCell ref="AB72:AB74"/>
    <mergeCell ref="AC72:AC74"/>
    <mergeCell ref="AD72:AD74"/>
    <mergeCell ref="AE72:AE74"/>
    <mergeCell ref="T72:T74"/>
    <mergeCell ref="U72:U74"/>
    <mergeCell ref="V72:V74"/>
    <mergeCell ref="W72:W74"/>
    <mergeCell ref="X72:X74"/>
    <mergeCell ref="Y72:Y74"/>
    <mergeCell ref="N72:N74"/>
    <mergeCell ref="O72:O74"/>
    <mergeCell ref="P72:P74"/>
    <mergeCell ref="Q72:Q74"/>
    <mergeCell ref="R72:R74"/>
    <mergeCell ref="F72:F74"/>
    <mergeCell ref="L72:L74"/>
    <mergeCell ref="AG67:AG74"/>
    <mergeCell ref="AH67:AH74"/>
    <mergeCell ref="AI67:AI74"/>
    <mergeCell ref="C72:C74"/>
    <mergeCell ref="D72:D74"/>
    <mergeCell ref="E72:E74"/>
    <mergeCell ref="M72:M74"/>
    <mergeCell ref="T78:X78"/>
    <mergeCell ref="Y78:AB78"/>
    <mergeCell ref="K72:K74"/>
    <mergeCell ref="J72:J74"/>
    <mergeCell ref="I72:I74"/>
    <mergeCell ref="H72:H74"/>
    <mergeCell ref="G72:G74"/>
    <mergeCell ref="S72:S74"/>
    <mergeCell ref="AE61:AE63"/>
    <mergeCell ref="T61:T63"/>
    <mergeCell ref="U61:U63"/>
    <mergeCell ref="V61:V63"/>
    <mergeCell ref="W61:W63"/>
    <mergeCell ref="X61:X63"/>
    <mergeCell ref="Y61:Y63"/>
    <mergeCell ref="B67:B76"/>
    <mergeCell ref="AF67:AF74"/>
    <mergeCell ref="Z61:Z63"/>
    <mergeCell ref="AA61:AA63"/>
    <mergeCell ref="AB61:AB63"/>
    <mergeCell ref="B56:B65"/>
    <mergeCell ref="AF56:AF63"/>
    <mergeCell ref="AG56:AG63"/>
    <mergeCell ref="AH56:AH63"/>
    <mergeCell ref="AI56:AI63"/>
    <mergeCell ref="C61:C63"/>
    <mergeCell ref="D61:D63"/>
    <mergeCell ref="E61:E63"/>
    <mergeCell ref="F61:F63"/>
    <mergeCell ref="G61:G63"/>
    <mergeCell ref="N61:N63"/>
    <mergeCell ref="O61:O63"/>
    <mergeCell ref="P61:P63"/>
    <mergeCell ref="Q61:Q63"/>
    <mergeCell ref="R61:R63"/>
    <mergeCell ref="S61:S63"/>
    <mergeCell ref="H61:H63"/>
    <mergeCell ref="I61:I63"/>
    <mergeCell ref="J61:J63"/>
    <mergeCell ref="K61:K63"/>
    <mergeCell ref="L61:L63"/>
    <mergeCell ref="M61:M63"/>
    <mergeCell ref="AC61:AC63"/>
    <mergeCell ref="AD61:AD63"/>
    <mergeCell ref="AB50:AB52"/>
    <mergeCell ref="AC50:AC52"/>
    <mergeCell ref="AD50:AD52"/>
    <mergeCell ref="AE50:AE52"/>
    <mergeCell ref="T50:T52"/>
    <mergeCell ref="U50:U52"/>
    <mergeCell ref="V50:V52"/>
    <mergeCell ref="W50:W52"/>
    <mergeCell ref="X50:X52"/>
    <mergeCell ref="Y50:Y52"/>
    <mergeCell ref="B45:B54"/>
    <mergeCell ref="AF45:AF52"/>
    <mergeCell ref="AG45:AG52"/>
    <mergeCell ref="AH45:AH52"/>
    <mergeCell ref="AI45:AI52"/>
    <mergeCell ref="C50:C52"/>
    <mergeCell ref="D50:D52"/>
    <mergeCell ref="E50:E52"/>
    <mergeCell ref="F50:F52"/>
    <mergeCell ref="G50:G52"/>
    <mergeCell ref="N50:N52"/>
    <mergeCell ref="O50:O52"/>
    <mergeCell ref="P50:P52"/>
    <mergeCell ref="Q50:Q52"/>
    <mergeCell ref="R50:R52"/>
    <mergeCell ref="S50:S52"/>
    <mergeCell ref="H50:H52"/>
    <mergeCell ref="I50:I52"/>
    <mergeCell ref="J50:J52"/>
    <mergeCell ref="K50:K52"/>
    <mergeCell ref="L50:L52"/>
    <mergeCell ref="M50:M52"/>
    <mergeCell ref="Z50:Z52"/>
    <mergeCell ref="AA50:AA52"/>
    <mergeCell ref="AG34:AG41"/>
    <mergeCell ref="AH34:AH41"/>
    <mergeCell ref="AI34:AI41"/>
    <mergeCell ref="Z39:Z41"/>
    <mergeCell ref="AA39:AA41"/>
    <mergeCell ref="AB39:AB41"/>
    <mergeCell ref="AC39:AC41"/>
    <mergeCell ref="AD39:AD41"/>
    <mergeCell ref="AE39:AE41"/>
    <mergeCell ref="E39:E41"/>
    <mergeCell ref="F39:F41"/>
    <mergeCell ref="G39:G41"/>
    <mergeCell ref="H39:H41"/>
    <mergeCell ref="I39:I41"/>
    <mergeCell ref="AB28:AB30"/>
    <mergeCell ref="AC28:AC30"/>
    <mergeCell ref="M28:M30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W39:W41"/>
    <mergeCell ref="X39:X41"/>
    <mergeCell ref="Y39:Y41"/>
    <mergeCell ref="X28:X30"/>
    <mergeCell ref="W28:W30"/>
    <mergeCell ref="V28:V30"/>
    <mergeCell ref="B34:B43"/>
    <mergeCell ref="AF34:AF41"/>
    <mergeCell ref="J39:J41"/>
    <mergeCell ref="K39:K41"/>
    <mergeCell ref="L39:L41"/>
    <mergeCell ref="M39:M41"/>
    <mergeCell ref="T28:T30"/>
    <mergeCell ref="U28:U30"/>
    <mergeCell ref="Y28:Y30"/>
    <mergeCell ref="Z28:Z30"/>
    <mergeCell ref="AA28:AA30"/>
    <mergeCell ref="N28:N30"/>
    <mergeCell ref="O28:O30"/>
    <mergeCell ref="P28:P30"/>
    <mergeCell ref="Q28:Q30"/>
    <mergeCell ref="R28:R30"/>
    <mergeCell ref="S28:S30"/>
    <mergeCell ref="H28:H30"/>
    <mergeCell ref="I28:I30"/>
    <mergeCell ref="J28:J30"/>
    <mergeCell ref="K28:K30"/>
    <mergeCell ref="L28:L30"/>
    <mergeCell ref="C39:C41"/>
    <mergeCell ref="D39:D41"/>
    <mergeCell ref="B23:B32"/>
    <mergeCell ref="AF23:AF30"/>
    <mergeCell ref="AG23:AG30"/>
    <mergeCell ref="AH23:AH30"/>
    <mergeCell ref="AI23:AI30"/>
    <mergeCell ref="C28:C30"/>
    <mergeCell ref="D28:D30"/>
    <mergeCell ref="E28:E30"/>
    <mergeCell ref="F28:F30"/>
    <mergeCell ref="G28:G30"/>
    <mergeCell ref="AD28:AD30"/>
    <mergeCell ref="AE28:AE30"/>
    <mergeCell ref="C17:C19"/>
    <mergeCell ref="D17:D19"/>
    <mergeCell ref="E17:E19"/>
    <mergeCell ref="F17:F19"/>
    <mergeCell ref="G17:G19"/>
    <mergeCell ref="H17:H19"/>
    <mergeCell ref="O17:O19"/>
    <mergeCell ref="P17:P19"/>
    <mergeCell ref="AC17:AC19"/>
    <mergeCell ref="V17:V19"/>
    <mergeCell ref="U17:U19"/>
    <mergeCell ref="T17:T19"/>
    <mergeCell ref="S17:S19"/>
    <mergeCell ref="R17:R19"/>
    <mergeCell ref="Q17:Q19"/>
    <mergeCell ref="AB17:AB19"/>
    <mergeCell ref="AA17:AA19"/>
    <mergeCell ref="Z17:Z19"/>
    <mergeCell ref="Y17:Y19"/>
    <mergeCell ref="X17:X19"/>
    <mergeCell ref="W17:W19"/>
    <mergeCell ref="AC3:AD3"/>
    <mergeCell ref="AC4:AD4"/>
    <mergeCell ref="W8:Z8"/>
    <mergeCell ref="AA8:AI8"/>
    <mergeCell ref="I17:I19"/>
    <mergeCell ref="J17:J19"/>
    <mergeCell ref="K17:K19"/>
    <mergeCell ref="L17:L19"/>
    <mergeCell ref="M17:M19"/>
    <mergeCell ref="N17:N19"/>
    <mergeCell ref="AD17:AD19"/>
    <mergeCell ref="AE17:AE19"/>
    <mergeCell ref="E4:N4"/>
    <mergeCell ref="E5:N5"/>
    <mergeCell ref="U9:V9"/>
    <mergeCell ref="W9:Z9"/>
    <mergeCell ref="AA9:AI9"/>
    <mergeCell ref="W10:Z10"/>
    <mergeCell ref="AA10:AI10"/>
    <mergeCell ref="AF12:AF19"/>
    <mergeCell ref="AG12:AG19"/>
    <mergeCell ref="AH12:AH19"/>
    <mergeCell ref="AI12:AI19"/>
  </mergeCells>
  <phoneticPr fontId="1"/>
  <dataValidations count="4">
    <dataValidation type="list" allowBlank="1" showInputMessage="1" showErrorMessage="1" sqref="Y78:AB78" xr:uid="{1117C469-C44A-45B1-A839-E0E86FEFA8B1}">
      <formula1>$AL$80:$AL$81</formula1>
    </dataValidation>
    <dataValidation type="list" allowBlank="1" showInputMessage="1" showErrorMessage="1" sqref="D20:AE21 D75:M76 D64:AE65 D53:AE54 D42:AE43 D31:AE32" xr:uid="{778935A9-A7D0-436F-80CD-74D60539C905}">
      <formula1>$C$79:$C$81</formula1>
    </dataValidation>
    <dataValidation type="list" allowBlank="1" showInputMessage="1" showErrorMessage="1" sqref="N76:AE76" xr:uid="{1A0BF52E-3E5C-4DBD-9E22-FFAB8BD92215}">
      <formula1>$C$84:$C$86</formula1>
    </dataValidation>
    <dataValidation type="list" allowBlank="1" showInputMessage="1" showErrorMessage="1" sqref="AA81" xr:uid="{17FC7FF8-4973-4CE7-945D-0F1A74B73AB3}">
      <formula1>$AK$80:$AK$82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8BEB-9E29-4B2A-9B74-EE43E372740A}">
  <sheetPr>
    <pageSetUpPr fitToPage="1"/>
  </sheetPr>
  <dimension ref="A1:AM88"/>
  <sheetViews>
    <sheetView showGridLines="0" view="pageBreakPreview" topLeftCell="A66" zoomScale="90" zoomScaleNormal="96" zoomScaleSheetLayoutView="90" zoomScalePageLayoutView="70" workbookViewId="0">
      <selection activeCell="AJ79" sqref="AJ79"/>
    </sheetView>
  </sheetViews>
  <sheetFormatPr defaultRowHeight="18"/>
  <cols>
    <col min="1" max="1" width="5.8984375" style="88" customWidth="1"/>
    <col min="2" max="2" width="3.59765625" style="88" customWidth="1"/>
    <col min="3" max="32" width="4.8984375" style="88" customWidth="1"/>
    <col min="33" max="35" width="5.09765625" style="88" customWidth="1"/>
    <col min="36" max="37" width="18.09765625" style="88" customWidth="1"/>
    <col min="38" max="16384" width="8.796875" style="88"/>
  </cols>
  <sheetData>
    <row r="1" spans="1:39" ht="23.4">
      <c r="A1" s="87"/>
      <c r="B1" s="87"/>
    </row>
    <row r="2" spans="1:39" ht="36.6">
      <c r="C2" s="89" t="s">
        <v>115</v>
      </c>
      <c r="AC2" s="90" t="s">
        <v>20</v>
      </c>
      <c r="AD2" s="90"/>
    </row>
    <row r="3" spans="1:39">
      <c r="AC3" s="172" t="s">
        <v>21</v>
      </c>
      <c r="AD3" s="173"/>
      <c r="AL3" s="91"/>
      <c r="AM3" s="91"/>
    </row>
    <row r="4" spans="1:39" ht="23.4">
      <c r="C4" s="87" t="s">
        <v>10</v>
      </c>
      <c r="E4" s="208" t="s">
        <v>13</v>
      </c>
      <c r="F4" s="208"/>
      <c r="G4" s="208"/>
      <c r="H4" s="208"/>
      <c r="I4" s="208"/>
      <c r="J4" s="208"/>
      <c r="K4" s="208"/>
      <c r="L4" s="208"/>
      <c r="M4" s="208"/>
      <c r="N4" s="208"/>
      <c r="AC4" s="174">
        <v>46260</v>
      </c>
      <c r="AD4" s="175"/>
      <c r="AE4" s="92"/>
    </row>
    <row r="5" spans="1:39" ht="23.4">
      <c r="C5" s="87" t="s">
        <v>116</v>
      </c>
      <c r="E5" s="208" t="s">
        <v>120</v>
      </c>
      <c r="F5" s="208"/>
      <c r="G5" s="208"/>
      <c r="H5" s="208"/>
      <c r="I5" s="208"/>
      <c r="J5" s="208"/>
      <c r="K5" s="208"/>
      <c r="L5" s="208"/>
      <c r="M5" s="208"/>
      <c r="N5" s="208"/>
    </row>
    <row r="6" spans="1:39" ht="23.4">
      <c r="C6" s="87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39" s="1" customFormat="1" ht="22.5" customHeight="1">
      <c r="C7" s="81" t="s">
        <v>130</v>
      </c>
      <c r="D7" s="85"/>
      <c r="E7" s="85"/>
      <c r="F7" s="8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" customFormat="1" ht="33.7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5"/>
      <c r="S8" s="5"/>
      <c r="T8" s="3"/>
      <c r="U8" s="3"/>
      <c r="V8" s="6"/>
      <c r="W8" s="150" t="s">
        <v>62</v>
      </c>
      <c r="X8" s="150"/>
      <c r="Y8" s="150"/>
      <c r="Z8" s="150"/>
      <c r="AA8" s="166" t="s">
        <v>36</v>
      </c>
      <c r="AB8" s="166"/>
      <c r="AC8" s="166"/>
      <c r="AD8" s="166"/>
      <c r="AE8" s="166"/>
      <c r="AF8" s="166"/>
      <c r="AG8" s="166"/>
      <c r="AH8" s="166"/>
      <c r="AI8" s="166"/>
    </row>
    <row r="9" spans="1:39" s="1" customFormat="1" ht="33.75" customHeigh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/>
      <c r="R9" s="3"/>
      <c r="S9" s="3"/>
      <c r="T9" s="3"/>
      <c r="U9" s="150" t="s">
        <v>37</v>
      </c>
      <c r="V9" s="150"/>
      <c r="W9" s="150" t="s">
        <v>38</v>
      </c>
      <c r="X9" s="150"/>
      <c r="Y9" s="150"/>
      <c r="Z9" s="150"/>
      <c r="AA9" s="166" t="s">
        <v>39</v>
      </c>
      <c r="AB9" s="166"/>
      <c r="AC9" s="166"/>
      <c r="AD9" s="166"/>
      <c r="AE9" s="166"/>
      <c r="AF9" s="166"/>
      <c r="AG9" s="166"/>
      <c r="AH9" s="166"/>
      <c r="AI9" s="166"/>
    </row>
    <row r="10" spans="1:39" s="1" customFormat="1" ht="33.7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/>
      <c r="R10" s="5"/>
      <c r="S10" s="5"/>
      <c r="T10" s="3"/>
      <c r="U10" s="3"/>
      <c r="V10" s="6"/>
      <c r="W10" s="150" t="s">
        <v>109</v>
      </c>
      <c r="X10" s="150"/>
      <c r="Y10" s="150"/>
      <c r="Z10" s="150"/>
      <c r="AA10" s="166" t="s">
        <v>110</v>
      </c>
      <c r="AB10" s="166"/>
      <c r="AC10" s="166"/>
      <c r="AD10" s="166"/>
      <c r="AE10" s="166"/>
      <c r="AF10" s="166"/>
      <c r="AG10" s="166"/>
      <c r="AH10" s="166"/>
      <c r="AI10" s="166"/>
    </row>
    <row r="11" spans="1:39" ht="21.75" customHeight="1"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</row>
    <row r="12" spans="1:39" ht="18.75" customHeight="1">
      <c r="C12" s="94" t="s">
        <v>1</v>
      </c>
      <c r="D12" s="95">
        <f>$AC$4+IF(WEEKDAY($AC$4,16)=1,0,8-WEEKDAY($AC$4,16))+D14</f>
        <v>46235</v>
      </c>
      <c r="E12" s="95">
        <f t="shared" ref="E12:AE12" si="0">$AC$4+IF(WEEKDAY($AC$4,16)=1,0,8-WEEKDAY($AC$4,16))+E14</f>
        <v>46236</v>
      </c>
      <c r="F12" s="95">
        <f t="shared" si="0"/>
        <v>46237</v>
      </c>
      <c r="G12" s="95">
        <f t="shared" si="0"/>
        <v>46238</v>
      </c>
      <c r="H12" s="95">
        <f t="shared" si="0"/>
        <v>46239</v>
      </c>
      <c r="I12" s="95">
        <f t="shared" si="0"/>
        <v>46240</v>
      </c>
      <c r="J12" s="95">
        <f t="shared" si="0"/>
        <v>46241</v>
      </c>
      <c r="K12" s="95">
        <f t="shared" si="0"/>
        <v>46242</v>
      </c>
      <c r="L12" s="95">
        <f t="shared" si="0"/>
        <v>46243</v>
      </c>
      <c r="M12" s="95">
        <f t="shared" si="0"/>
        <v>46244</v>
      </c>
      <c r="N12" s="95">
        <f t="shared" si="0"/>
        <v>46245</v>
      </c>
      <c r="O12" s="95">
        <f t="shared" si="0"/>
        <v>46246</v>
      </c>
      <c r="P12" s="95">
        <f t="shared" si="0"/>
        <v>46247</v>
      </c>
      <c r="Q12" s="95">
        <f t="shared" si="0"/>
        <v>46248</v>
      </c>
      <c r="R12" s="95">
        <f t="shared" si="0"/>
        <v>46249</v>
      </c>
      <c r="S12" s="95">
        <f t="shared" si="0"/>
        <v>46250</v>
      </c>
      <c r="T12" s="95">
        <f t="shared" si="0"/>
        <v>46251</v>
      </c>
      <c r="U12" s="95">
        <f t="shared" si="0"/>
        <v>46252</v>
      </c>
      <c r="V12" s="95">
        <f t="shared" si="0"/>
        <v>46253</v>
      </c>
      <c r="W12" s="95">
        <f t="shared" si="0"/>
        <v>46254</v>
      </c>
      <c r="X12" s="95">
        <f t="shared" si="0"/>
        <v>46255</v>
      </c>
      <c r="Y12" s="95">
        <f t="shared" si="0"/>
        <v>46256</v>
      </c>
      <c r="Z12" s="95">
        <f t="shared" si="0"/>
        <v>46257</v>
      </c>
      <c r="AA12" s="95">
        <f t="shared" si="0"/>
        <v>46258</v>
      </c>
      <c r="AB12" s="95">
        <f t="shared" si="0"/>
        <v>46259</v>
      </c>
      <c r="AC12" s="95">
        <f t="shared" si="0"/>
        <v>46260</v>
      </c>
      <c r="AD12" s="95">
        <f t="shared" si="0"/>
        <v>46261</v>
      </c>
      <c r="AE12" s="95">
        <f t="shared" si="0"/>
        <v>46262</v>
      </c>
      <c r="AF12" s="167" t="s">
        <v>118</v>
      </c>
      <c r="AG12" s="167" t="s">
        <v>119</v>
      </c>
      <c r="AH12" s="168" t="s">
        <v>117</v>
      </c>
      <c r="AI12" s="169" t="s">
        <v>22</v>
      </c>
      <c r="AJ12" s="91"/>
      <c r="AK12" s="93"/>
    </row>
    <row r="13" spans="1:39" ht="17.25" customHeight="1">
      <c r="C13" s="94" t="s">
        <v>2</v>
      </c>
      <c r="D13" s="96">
        <f>$AC$4+IF(WEEKDAY($AC$4,16)=1,0,8-WEEKDAY($AC$4,16))+D14</f>
        <v>46235</v>
      </c>
      <c r="E13" s="96">
        <f t="shared" ref="E13:AE13" si="1">$AC$4+IF(WEEKDAY($AC$4,16)=1,0,8-WEEKDAY($AC$4,16))+E14</f>
        <v>46236</v>
      </c>
      <c r="F13" s="96">
        <f t="shared" si="1"/>
        <v>46237</v>
      </c>
      <c r="G13" s="96">
        <f t="shared" si="1"/>
        <v>46238</v>
      </c>
      <c r="H13" s="96">
        <f t="shared" si="1"/>
        <v>46239</v>
      </c>
      <c r="I13" s="96">
        <f t="shared" si="1"/>
        <v>46240</v>
      </c>
      <c r="J13" s="96">
        <f t="shared" si="1"/>
        <v>46241</v>
      </c>
      <c r="K13" s="96">
        <f t="shared" si="1"/>
        <v>46242</v>
      </c>
      <c r="L13" s="96">
        <f t="shared" si="1"/>
        <v>46243</v>
      </c>
      <c r="M13" s="96">
        <f t="shared" si="1"/>
        <v>46244</v>
      </c>
      <c r="N13" s="96">
        <f t="shared" si="1"/>
        <v>46245</v>
      </c>
      <c r="O13" s="96">
        <f t="shared" si="1"/>
        <v>46246</v>
      </c>
      <c r="P13" s="96">
        <f t="shared" si="1"/>
        <v>46247</v>
      </c>
      <c r="Q13" s="96">
        <f t="shared" si="1"/>
        <v>46248</v>
      </c>
      <c r="R13" s="96">
        <f t="shared" si="1"/>
        <v>46249</v>
      </c>
      <c r="S13" s="96">
        <f t="shared" si="1"/>
        <v>46250</v>
      </c>
      <c r="T13" s="96">
        <f t="shared" si="1"/>
        <v>46251</v>
      </c>
      <c r="U13" s="96">
        <f t="shared" si="1"/>
        <v>46252</v>
      </c>
      <c r="V13" s="96">
        <f t="shared" si="1"/>
        <v>46253</v>
      </c>
      <c r="W13" s="96">
        <f t="shared" si="1"/>
        <v>46254</v>
      </c>
      <c r="X13" s="96">
        <f t="shared" si="1"/>
        <v>46255</v>
      </c>
      <c r="Y13" s="96">
        <f t="shared" si="1"/>
        <v>46256</v>
      </c>
      <c r="Z13" s="96">
        <f t="shared" si="1"/>
        <v>46257</v>
      </c>
      <c r="AA13" s="96">
        <f t="shared" si="1"/>
        <v>46258</v>
      </c>
      <c r="AB13" s="96">
        <f t="shared" si="1"/>
        <v>46259</v>
      </c>
      <c r="AC13" s="96">
        <f t="shared" si="1"/>
        <v>46260</v>
      </c>
      <c r="AD13" s="96">
        <f t="shared" si="1"/>
        <v>46261</v>
      </c>
      <c r="AE13" s="96">
        <f t="shared" si="1"/>
        <v>46262</v>
      </c>
      <c r="AF13" s="167"/>
      <c r="AG13" s="167"/>
      <c r="AH13" s="168"/>
      <c r="AI13" s="170"/>
    </row>
    <row r="14" spans="1:39" ht="7.5" hidden="1" customHeight="1">
      <c r="C14" s="94"/>
      <c r="D14" s="97">
        <v>-28</v>
      </c>
      <c r="E14" s="97">
        <v>-27</v>
      </c>
      <c r="F14" s="97">
        <v>-26</v>
      </c>
      <c r="G14" s="97">
        <v>-25</v>
      </c>
      <c r="H14" s="97">
        <v>-24</v>
      </c>
      <c r="I14" s="97">
        <v>-23</v>
      </c>
      <c r="J14" s="97">
        <v>-22</v>
      </c>
      <c r="K14" s="97">
        <v>-21</v>
      </c>
      <c r="L14" s="97">
        <v>-20</v>
      </c>
      <c r="M14" s="97">
        <v>-19</v>
      </c>
      <c r="N14" s="97">
        <v>-18</v>
      </c>
      <c r="O14" s="97">
        <v>-17</v>
      </c>
      <c r="P14" s="97">
        <v>-16</v>
      </c>
      <c r="Q14" s="97">
        <v>-15</v>
      </c>
      <c r="R14" s="97">
        <v>-14</v>
      </c>
      <c r="S14" s="97">
        <v>-13</v>
      </c>
      <c r="T14" s="97">
        <v>-12</v>
      </c>
      <c r="U14" s="97">
        <v>-11</v>
      </c>
      <c r="V14" s="97">
        <v>-10</v>
      </c>
      <c r="W14" s="97">
        <v>-9</v>
      </c>
      <c r="X14" s="97">
        <v>-8</v>
      </c>
      <c r="Y14" s="97">
        <v>-7</v>
      </c>
      <c r="Z14" s="97">
        <v>-6</v>
      </c>
      <c r="AA14" s="97">
        <v>-5</v>
      </c>
      <c r="AB14" s="97">
        <v>-4</v>
      </c>
      <c r="AC14" s="97">
        <v>-3</v>
      </c>
      <c r="AD14" s="97">
        <v>-2</v>
      </c>
      <c r="AE14" s="97">
        <v>-1</v>
      </c>
      <c r="AF14" s="167"/>
      <c r="AG14" s="167"/>
      <c r="AH14" s="168"/>
      <c r="AI14" s="170"/>
      <c r="AJ14" s="91"/>
    </row>
    <row r="15" spans="1:39" ht="7.5" hidden="1" customHeight="1">
      <c r="C15" s="94"/>
      <c r="D15" s="97">
        <f>WEEKDAY(D13)</f>
        <v>7</v>
      </c>
      <c r="E15" s="97">
        <f t="shared" ref="E15:AE15" si="2">WEEKDAY(E13)</f>
        <v>1</v>
      </c>
      <c r="F15" s="97">
        <f t="shared" si="2"/>
        <v>2</v>
      </c>
      <c r="G15" s="97">
        <f t="shared" si="2"/>
        <v>3</v>
      </c>
      <c r="H15" s="97">
        <f t="shared" si="2"/>
        <v>4</v>
      </c>
      <c r="I15" s="97">
        <f t="shared" si="2"/>
        <v>5</v>
      </c>
      <c r="J15" s="97">
        <f t="shared" si="2"/>
        <v>6</v>
      </c>
      <c r="K15" s="97">
        <f t="shared" si="2"/>
        <v>7</v>
      </c>
      <c r="L15" s="97">
        <f t="shared" si="2"/>
        <v>1</v>
      </c>
      <c r="M15" s="97">
        <f t="shared" si="2"/>
        <v>2</v>
      </c>
      <c r="N15" s="97">
        <f t="shared" si="2"/>
        <v>3</v>
      </c>
      <c r="O15" s="97">
        <f t="shared" si="2"/>
        <v>4</v>
      </c>
      <c r="P15" s="97">
        <f t="shared" si="2"/>
        <v>5</v>
      </c>
      <c r="Q15" s="97">
        <f t="shared" si="2"/>
        <v>6</v>
      </c>
      <c r="R15" s="97">
        <f t="shared" si="2"/>
        <v>7</v>
      </c>
      <c r="S15" s="97">
        <f t="shared" si="2"/>
        <v>1</v>
      </c>
      <c r="T15" s="97">
        <f t="shared" si="2"/>
        <v>2</v>
      </c>
      <c r="U15" s="97">
        <f t="shared" si="2"/>
        <v>3</v>
      </c>
      <c r="V15" s="97">
        <f t="shared" si="2"/>
        <v>4</v>
      </c>
      <c r="W15" s="97">
        <f t="shared" si="2"/>
        <v>5</v>
      </c>
      <c r="X15" s="97">
        <f t="shared" si="2"/>
        <v>6</v>
      </c>
      <c r="Y15" s="97">
        <f t="shared" si="2"/>
        <v>7</v>
      </c>
      <c r="Z15" s="97">
        <f t="shared" si="2"/>
        <v>1</v>
      </c>
      <c r="AA15" s="97">
        <f t="shared" si="2"/>
        <v>2</v>
      </c>
      <c r="AB15" s="97">
        <f t="shared" si="2"/>
        <v>3</v>
      </c>
      <c r="AC15" s="97">
        <f t="shared" si="2"/>
        <v>4</v>
      </c>
      <c r="AD15" s="97">
        <f t="shared" si="2"/>
        <v>5</v>
      </c>
      <c r="AE15" s="97">
        <f t="shared" si="2"/>
        <v>6</v>
      </c>
      <c r="AF15" s="167"/>
      <c r="AG15" s="167"/>
      <c r="AH15" s="168"/>
      <c r="AI15" s="170"/>
      <c r="AJ15" s="91"/>
    </row>
    <row r="16" spans="1:39">
      <c r="C16" s="94" t="s">
        <v>3</v>
      </c>
      <c r="D16" s="98">
        <f t="shared" ref="D16:AD16" si="3">D13</f>
        <v>46235</v>
      </c>
      <c r="E16" s="98">
        <f t="shared" si="3"/>
        <v>46236</v>
      </c>
      <c r="F16" s="98">
        <f t="shared" si="3"/>
        <v>46237</v>
      </c>
      <c r="G16" s="98">
        <f t="shared" si="3"/>
        <v>46238</v>
      </c>
      <c r="H16" s="98">
        <f t="shared" si="3"/>
        <v>46239</v>
      </c>
      <c r="I16" s="98">
        <f t="shared" si="3"/>
        <v>46240</v>
      </c>
      <c r="J16" s="98">
        <f t="shared" si="3"/>
        <v>46241</v>
      </c>
      <c r="K16" s="98">
        <f t="shared" si="3"/>
        <v>46242</v>
      </c>
      <c r="L16" s="98">
        <f t="shared" si="3"/>
        <v>46243</v>
      </c>
      <c r="M16" s="98">
        <f t="shared" si="3"/>
        <v>46244</v>
      </c>
      <c r="N16" s="98">
        <f t="shared" si="3"/>
        <v>46245</v>
      </c>
      <c r="O16" s="98">
        <f t="shared" si="3"/>
        <v>46246</v>
      </c>
      <c r="P16" s="98">
        <f t="shared" si="3"/>
        <v>46247</v>
      </c>
      <c r="Q16" s="98">
        <f t="shared" si="3"/>
        <v>46248</v>
      </c>
      <c r="R16" s="98">
        <f t="shared" si="3"/>
        <v>46249</v>
      </c>
      <c r="S16" s="98">
        <f t="shared" si="3"/>
        <v>46250</v>
      </c>
      <c r="T16" s="98">
        <f t="shared" si="3"/>
        <v>46251</v>
      </c>
      <c r="U16" s="98">
        <f t="shared" si="3"/>
        <v>46252</v>
      </c>
      <c r="V16" s="98">
        <f t="shared" si="3"/>
        <v>46253</v>
      </c>
      <c r="W16" s="98">
        <f t="shared" si="3"/>
        <v>46254</v>
      </c>
      <c r="X16" s="98">
        <f t="shared" si="3"/>
        <v>46255</v>
      </c>
      <c r="Y16" s="98">
        <f t="shared" si="3"/>
        <v>46256</v>
      </c>
      <c r="Z16" s="98">
        <f t="shared" si="3"/>
        <v>46257</v>
      </c>
      <c r="AA16" s="98">
        <f t="shared" si="3"/>
        <v>46258</v>
      </c>
      <c r="AB16" s="98">
        <f t="shared" si="3"/>
        <v>46259</v>
      </c>
      <c r="AC16" s="98">
        <f t="shared" si="3"/>
        <v>46260</v>
      </c>
      <c r="AD16" s="98">
        <f t="shared" si="3"/>
        <v>46261</v>
      </c>
      <c r="AE16" s="98">
        <f>AE13</f>
        <v>46262</v>
      </c>
      <c r="AF16" s="167"/>
      <c r="AG16" s="167"/>
      <c r="AH16" s="168"/>
      <c r="AI16" s="170"/>
    </row>
    <row r="17" spans="2:37" ht="27" customHeight="1">
      <c r="C17" s="178" t="s">
        <v>8</v>
      </c>
      <c r="D17" s="180"/>
      <c r="E17" s="180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82" t="s">
        <v>123</v>
      </c>
      <c r="Q17" s="185" t="s">
        <v>122</v>
      </c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209"/>
      <c r="AC17" s="176" t="s">
        <v>25</v>
      </c>
      <c r="AD17" s="176"/>
      <c r="AE17" s="176"/>
      <c r="AF17" s="167"/>
      <c r="AG17" s="167"/>
      <c r="AH17" s="168"/>
      <c r="AI17" s="170"/>
    </row>
    <row r="18" spans="2:37" ht="27" customHeight="1">
      <c r="C18" s="179"/>
      <c r="D18" s="181"/>
      <c r="E18" s="181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83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210"/>
      <c r="AC18" s="177"/>
      <c r="AD18" s="177"/>
      <c r="AE18" s="177"/>
      <c r="AF18" s="167"/>
      <c r="AG18" s="167"/>
      <c r="AH18" s="168"/>
      <c r="AI18" s="170"/>
    </row>
    <row r="19" spans="2:37" ht="27" customHeight="1">
      <c r="C19" s="179"/>
      <c r="D19" s="181"/>
      <c r="E19" s="181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84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1"/>
      <c r="AC19" s="177"/>
      <c r="AD19" s="177"/>
      <c r="AE19" s="177"/>
      <c r="AF19" s="167"/>
      <c r="AG19" s="167"/>
      <c r="AH19" s="168"/>
      <c r="AI19" s="171"/>
    </row>
    <row r="20" spans="2:37">
      <c r="C20" s="94" t="s">
        <v>9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 t="s">
        <v>15</v>
      </c>
      <c r="Q20" s="113" t="s">
        <v>15</v>
      </c>
      <c r="R20" s="113" t="s">
        <v>15</v>
      </c>
      <c r="S20" s="113" t="s">
        <v>15</v>
      </c>
      <c r="T20" s="113" t="s">
        <v>15</v>
      </c>
      <c r="U20" s="113" t="s">
        <v>15</v>
      </c>
      <c r="V20" s="113" t="s">
        <v>15</v>
      </c>
      <c r="W20" s="113" t="s">
        <v>15</v>
      </c>
      <c r="X20" s="113" t="s">
        <v>15</v>
      </c>
      <c r="Y20" s="113" t="s">
        <v>15</v>
      </c>
      <c r="Z20" s="113" t="s">
        <v>15</v>
      </c>
      <c r="AA20" s="113" t="s">
        <v>15</v>
      </c>
      <c r="AB20" s="113" t="s">
        <v>15</v>
      </c>
      <c r="AC20" s="113" t="s">
        <v>72</v>
      </c>
      <c r="AD20" s="113" t="s">
        <v>72</v>
      </c>
      <c r="AE20" s="113" t="s">
        <v>72</v>
      </c>
      <c r="AF20" s="94">
        <f>COUNTIF(D20:AE20,"■")</f>
        <v>0</v>
      </c>
      <c r="AG20" s="94">
        <f>COUNTIF(C20:AE20,"○")+COUNTIF(C20:AE20,"■")</f>
        <v>3</v>
      </c>
      <c r="AH20" s="104">
        <v>0</v>
      </c>
      <c r="AI20" s="94" t="str">
        <f>IF(AF20&gt;=AH20,"○","×")</f>
        <v>○</v>
      </c>
    </row>
    <row r="21" spans="2:37">
      <c r="C21" s="94" t="s">
        <v>44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 t="s">
        <v>15</v>
      </c>
      <c r="Q21" s="113" t="s">
        <v>15</v>
      </c>
      <c r="R21" s="113" t="s">
        <v>15</v>
      </c>
      <c r="S21" s="113" t="s">
        <v>15</v>
      </c>
      <c r="T21" s="113" t="s">
        <v>15</v>
      </c>
      <c r="U21" s="113" t="s">
        <v>15</v>
      </c>
      <c r="V21" s="113" t="s">
        <v>15</v>
      </c>
      <c r="W21" s="113" t="s">
        <v>15</v>
      </c>
      <c r="X21" s="113" t="s">
        <v>15</v>
      </c>
      <c r="Y21" s="113" t="s">
        <v>15</v>
      </c>
      <c r="Z21" s="113" t="s">
        <v>15</v>
      </c>
      <c r="AA21" s="113" t="s">
        <v>15</v>
      </c>
      <c r="AB21" s="113" t="s">
        <v>15</v>
      </c>
      <c r="AC21" s="113" t="s">
        <v>72</v>
      </c>
      <c r="AD21" s="113" t="s">
        <v>72</v>
      </c>
      <c r="AE21" s="113" t="s">
        <v>72</v>
      </c>
      <c r="AF21" s="94">
        <f>COUNTIF(D21:AE21,"■")</f>
        <v>0</v>
      </c>
      <c r="AG21" s="94">
        <f>COUNTIF(C21:AE21,"○")+COUNTIF(C21:AE21,"■")</f>
        <v>3</v>
      </c>
      <c r="AH21" s="104">
        <v>0</v>
      </c>
      <c r="AI21" s="94" t="str">
        <f>IF(AF21&gt;=AH21,"○","×")</f>
        <v>○</v>
      </c>
      <c r="AJ21" s="88" t="s">
        <v>125</v>
      </c>
    </row>
    <row r="22" spans="2:37" ht="27" customHeight="1"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H22" s="103"/>
    </row>
    <row r="23" spans="2:37" ht="18.75" customHeight="1">
      <c r="B23" s="190" t="s">
        <v>26</v>
      </c>
      <c r="C23" s="94" t="s">
        <v>1</v>
      </c>
      <c r="D23" s="95">
        <f>$AC$4+IF(WEEKDAY($AC$4,16)=1,0,8-WEEKDAY($AC$4,16))</f>
        <v>46263</v>
      </c>
      <c r="E23" s="95">
        <f>$AC$4+IF(WEEKDAY($AC$4,16)=1,0,8-WEEKDAY($AC$4,16))+E25</f>
        <v>46264</v>
      </c>
      <c r="F23" s="95">
        <f t="shared" ref="F23:AE23" si="4">$AC$4+IF(WEEKDAY($AC$4,16)=1,0,8-WEEKDAY($AC$4,16))+F25</f>
        <v>46265</v>
      </c>
      <c r="G23" s="95">
        <f t="shared" si="4"/>
        <v>46266</v>
      </c>
      <c r="H23" s="95">
        <f t="shared" si="4"/>
        <v>46267</v>
      </c>
      <c r="I23" s="95">
        <f t="shared" si="4"/>
        <v>46268</v>
      </c>
      <c r="J23" s="95">
        <f t="shared" si="4"/>
        <v>46269</v>
      </c>
      <c r="K23" s="95">
        <f t="shared" si="4"/>
        <v>46270</v>
      </c>
      <c r="L23" s="95">
        <f t="shared" si="4"/>
        <v>46271</v>
      </c>
      <c r="M23" s="95">
        <f t="shared" si="4"/>
        <v>46272</v>
      </c>
      <c r="N23" s="95">
        <f t="shared" si="4"/>
        <v>46273</v>
      </c>
      <c r="O23" s="95">
        <f t="shared" si="4"/>
        <v>46274</v>
      </c>
      <c r="P23" s="95">
        <f t="shared" si="4"/>
        <v>46275</v>
      </c>
      <c r="Q23" s="95">
        <f t="shared" si="4"/>
        <v>46276</v>
      </c>
      <c r="R23" s="95">
        <f t="shared" si="4"/>
        <v>46277</v>
      </c>
      <c r="S23" s="95">
        <f t="shared" si="4"/>
        <v>46278</v>
      </c>
      <c r="T23" s="95">
        <f t="shared" si="4"/>
        <v>46279</v>
      </c>
      <c r="U23" s="95">
        <f t="shared" si="4"/>
        <v>46280</v>
      </c>
      <c r="V23" s="95">
        <f t="shared" si="4"/>
        <v>46281</v>
      </c>
      <c r="W23" s="95">
        <f t="shared" si="4"/>
        <v>46282</v>
      </c>
      <c r="X23" s="95">
        <f t="shared" si="4"/>
        <v>46283</v>
      </c>
      <c r="Y23" s="95">
        <f t="shared" si="4"/>
        <v>46284</v>
      </c>
      <c r="Z23" s="95">
        <f t="shared" si="4"/>
        <v>46285</v>
      </c>
      <c r="AA23" s="95">
        <f t="shared" si="4"/>
        <v>46286</v>
      </c>
      <c r="AB23" s="95">
        <f t="shared" si="4"/>
        <v>46287</v>
      </c>
      <c r="AC23" s="95">
        <f t="shared" si="4"/>
        <v>46288</v>
      </c>
      <c r="AD23" s="95">
        <f t="shared" si="4"/>
        <v>46289</v>
      </c>
      <c r="AE23" s="95">
        <f t="shared" si="4"/>
        <v>46290</v>
      </c>
      <c r="AF23" s="167" t="s">
        <v>118</v>
      </c>
      <c r="AG23" s="167" t="s">
        <v>119</v>
      </c>
      <c r="AH23" s="168" t="s">
        <v>117</v>
      </c>
      <c r="AI23" s="167" t="s">
        <v>22</v>
      </c>
      <c r="AK23" s="93"/>
    </row>
    <row r="24" spans="2:37" ht="17.25" customHeight="1">
      <c r="B24" s="190"/>
      <c r="C24" s="94" t="s">
        <v>2</v>
      </c>
      <c r="D24" s="96">
        <f>$AC$4+IF(WEEKDAY($AC$4,16)=1,0,8-WEEKDAY($AC$4,16))</f>
        <v>46263</v>
      </c>
      <c r="E24" s="96">
        <f>$AC$4+IF(WEEKDAY($AC$4,16)=1,0,8-WEEKDAY($AC$4,16))+E25</f>
        <v>46264</v>
      </c>
      <c r="F24" s="96">
        <f t="shared" ref="F24:AE24" si="5">$AC$4+IF(WEEKDAY($AC$4,16)=1,0,8-WEEKDAY($AC$4,16))+F25</f>
        <v>46265</v>
      </c>
      <c r="G24" s="96">
        <f t="shared" si="5"/>
        <v>46266</v>
      </c>
      <c r="H24" s="96">
        <f t="shared" si="5"/>
        <v>46267</v>
      </c>
      <c r="I24" s="96">
        <f t="shared" si="5"/>
        <v>46268</v>
      </c>
      <c r="J24" s="96">
        <f t="shared" si="5"/>
        <v>46269</v>
      </c>
      <c r="K24" s="96">
        <f t="shared" si="5"/>
        <v>46270</v>
      </c>
      <c r="L24" s="96">
        <f t="shared" si="5"/>
        <v>46271</v>
      </c>
      <c r="M24" s="96">
        <f t="shared" si="5"/>
        <v>46272</v>
      </c>
      <c r="N24" s="96">
        <f t="shared" si="5"/>
        <v>46273</v>
      </c>
      <c r="O24" s="96">
        <f t="shared" si="5"/>
        <v>46274</v>
      </c>
      <c r="P24" s="96">
        <f t="shared" si="5"/>
        <v>46275</v>
      </c>
      <c r="Q24" s="96">
        <f t="shared" si="5"/>
        <v>46276</v>
      </c>
      <c r="R24" s="96">
        <f t="shared" si="5"/>
        <v>46277</v>
      </c>
      <c r="S24" s="96">
        <f t="shared" si="5"/>
        <v>46278</v>
      </c>
      <c r="T24" s="96">
        <f t="shared" si="5"/>
        <v>46279</v>
      </c>
      <c r="U24" s="96">
        <f t="shared" si="5"/>
        <v>46280</v>
      </c>
      <c r="V24" s="96">
        <f t="shared" si="5"/>
        <v>46281</v>
      </c>
      <c r="W24" s="96">
        <f t="shared" si="5"/>
        <v>46282</v>
      </c>
      <c r="X24" s="96">
        <f t="shared" si="5"/>
        <v>46283</v>
      </c>
      <c r="Y24" s="96">
        <f t="shared" si="5"/>
        <v>46284</v>
      </c>
      <c r="Z24" s="96">
        <f t="shared" si="5"/>
        <v>46285</v>
      </c>
      <c r="AA24" s="96">
        <f t="shared" si="5"/>
        <v>46286</v>
      </c>
      <c r="AB24" s="96">
        <f t="shared" si="5"/>
        <v>46287</v>
      </c>
      <c r="AC24" s="96">
        <f t="shared" si="5"/>
        <v>46288</v>
      </c>
      <c r="AD24" s="96">
        <f t="shared" si="5"/>
        <v>46289</v>
      </c>
      <c r="AE24" s="96">
        <f t="shared" si="5"/>
        <v>46290</v>
      </c>
      <c r="AF24" s="167"/>
      <c r="AG24" s="167"/>
      <c r="AH24" s="168"/>
      <c r="AI24" s="167"/>
    </row>
    <row r="25" spans="2:37" ht="7.5" hidden="1" customHeight="1">
      <c r="B25" s="190"/>
      <c r="C25" s="94"/>
      <c r="D25" s="97"/>
      <c r="E25" s="97">
        <v>1</v>
      </c>
      <c r="F25" s="97">
        <v>2</v>
      </c>
      <c r="G25" s="97">
        <v>3</v>
      </c>
      <c r="H25" s="97">
        <v>4</v>
      </c>
      <c r="I25" s="97">
        <v>5</v>
      </c>
      <c r="J25" s="97">
        <v>6</v>
      </c>
      <c r="K25" s="97">
        <v>7</v>
      </c>
      <c r="L25" s="97">
        <v>8</v>
      </c>
      <c r="M25" s="97">
        <v>9</v>
      </c>
      <c r="N25" s="97">
        <v>10</v>
      </c>
      <c r="O25" s="97">
        <v>11</v>
      </c>
      <c r="P25" s="97">
        <v>12</v>
      </c>
      <c r="Q25" s="97">
        <v>13</v>
      </c>
      <c r="R25" s="97">
        <v>14</v>
      </c>
      <c r="S25" s="97">
        <v>15</v>
      </c>
      <c r="T25" s="97">
        <v>16</v>
      </c>
      <c r="U25" s="97">
        <v>17</v>
      </c>
      <c r="V25" s="97">
        <v>18</v>
      </c>
      <c r="W25" s="97">
        <v>19</v>
      </c>
      <c r="X25" s="97">
        <v>20</v>
      </c>
      <c r="Y25" s="97">
        <v>21</v>
      </c>
      <c r="Z25" s="97">
        <v>22</v>
      </c>
      <c r="AA25" s="97">
        <v>23</v>
      </c>
      <c r="AB25" s="97">
        <v>24</v>
      </c>
      <c r="AC25" s="97">
        <v>25</v>
      </c>
      <c r="AD25" s="97">
        <v>26</v>
      </c>
      <c r="AE25" s="97">
        <v>27</v>
      </c>
      <c r="AF25" s="167"/>
      <c r="AG25" s="167"/>
      <c r="AH25" s="168"/>
      <c r="AI25" s="167"/>
      <c r="AJ25" s="91"/>
    </row>
    <row r="26" spans="2:37" ht="1.5" hidden="1" customHeight="1">
      <c r="B26" s="190"/>
      <c r="C26" s="94"/>
      <c r="D26" s="97">
        <f t="shared" ref="D26:AE26" si="6">WEEKDAY(D13)</f>
        <v>7</v>
      </c>
      <c r="E26" s="97">
        <f t="shared" si="6"/>
        <v>1</v>
      </c>
      <c r="F26" s="97">
        <f t="shared" si="6"/>
        <v>2</v>
      </c>
      <c r="G26" s="97">
        <f t="shared" si="6"/>
        <v>3</v>
      </c>
      <c r="H26" s="97">
        <f t="shared" si="6"/>
        <v>4</v>
      </c>
      <c r="I26" s="97">
        <f t="shared" si="6"/>
        <v>5</v>
      </c>
      <c r="J26" s="97">
        <f t="shared" si="6"/>
        <v>6</v>
      </c>
      <c r="K26" s="97">
        <f t="shared" si="6"/>
        <v>7</v>
      </c>
      <c r="L26" s="97">
        <f t="shared" si="6"/>
        <v>1</v>
      </c>
      <c r="M26" s="97">
        <f t="shared" si="6"/>
        <v>2</v>
      </c>
      <c r="N26" s="97">
        <f t="shared" si="6"/>
        <v>3</v>
      </c>
      <c r="O26" s="97">
        <f t="shared" si="6"/>
        <v>4</v>
      </c>
      <c r="P26" s="97">
        <f t="shared" si="6"/>
        <v>5</v>
      </c>
      <c r="Q26" s="97">
        <f t="shared" si="6"/>
        <v>6</v>
      </c>
      <c r="R26" s="97">
        <f t="shared" si="6"/>
        <v>7</v>
      </c>
      <c r="S26" s="97">
        <f t="shared" si="6"/>
        <v>1</v>
      </c>
      <c r="T26" s="97">
        <f t="shared" si="6"/>
        <v>2</v>
      </c>
      <c r="U26" s="97">
        <f t="shared" si="6"/>
        <v>3</v>
      </c>
      <c r="V26" s="97">
        <f t="shared" si="6"/>
        <v>4</v>
      </c>
      <c r="W26" s="97">
        <f t="shared" si="6"/>
        <v>5</v>
      </c>
      <c r="X26" s="97">
        <f t="shared" si="6"/>
        <v>6</v>
      </c>
      <c r="Y26" s="97">
        <f t="shared" si="6"/>
        <v>7</v>
      </c>
      <c r="Z26" s="97">
        <f t="shared" si="6"/>
        <v>1</v>
      </c>
      <c r="AA26" s="97">
        <f t="shared" si="6"/>
        <v>2</v>
      </c>
      <c r="AB26" s="97">
        <f t="shared" si="6"/>
        <v>3</v>
      </c>
      <c r="AC26" s="97">
        <f t="shared" si="6"/>
        <v>4</v>
      </c>
      <c r="AD26" s="97">
        <f t="shared" si="6"/>
        <v>5</v>
      </c>
      <c r="AE26" s="97">
        <f t="shared" si="6"/>
        <v>6</v>
      </c>
      <c r="AF26" s="167"/>
      <c r="AG26" s="167"/>
      <c r="AH26" s="168"/>
      <c r="AI26" s="167"/>
      <c r="AJ26" s="91"/>
    </row>
    <row r="27" spans="2:37">
      <c r="B27" s="190"/>
      <c r="C27" s="94" t="s">
        <v>3</v>
      </c>
      <c r="D27" s="98">
        <f t="shared" ref="D27:AE27" si="7">D24</f>
        <v>46263</v>
      </c>
      <c r="E27" s="98">
        <f t="shared" si="7"/>
        <v>46264</v>
      </c>
      <c r="F27" s="98">
        <f t="shared" si="7"/>
        <v>46265</v>
      </c>
      <c r="G27" s="98">
        <f t="shared" si="7"/>
        <v>46266</v>
      </c>
      <c r="H27" s="98">
        <f t="shared" si="7"/>
        <v>46267</v>
      </c>
      <c r="I27" s="98">
        <f t="shared" si="7"/>
        <v>46268</v>
      </c>
      <c r="J27" s="98">
        <f t="shared" si="7"/>
        <v>46269</v>
      </c>
      <c r="K27" s="98">
        <f t="shared" si="7"/>
        <v>46270</v>
      </c>
      <c r="L27" s="98">
        <f t="shared" si="7"/>
        <v>46271</v>
      </c>
      <c r="M27" s="98">
        <f t="shared" si="7"/>
        <v>46272</v>
      </c>
      <c r="N27" s="98">
        <f t="shared" si="7"/>
        <v>46273</v>
      </c>
      <c r="O27" s="98">
        <f t="shared" si="7"/>
        <v>46274</v>
      </c>
      <c r="P27" s="98">
        <f t="shared" si="7"/>
        <v>46275</v>
      </c>
      <c r="Q27" s="98">
        <f t="shared" si="7"/>
        <v>46276</v>
      </c>
      <c r="R27" s="98">
        <f t="shared" si="7"/>
        <v>46277</v>
      </c>
      <c r="S27" s="98">
        <f t="shared" si="7"/>
        <v>46278</v>
      </c>
      <c r="T27" s="98">
        <f t="shared" si="7"/>
        <v>46279</v>
      </c>
      <c r="U27" s="98">
        <f t="shared" si="7"/>
        <v>46280</v>
      </c>
      <c r="V27" s="98">
        <f t="shared" si="7"/>
        <v>46281</v>
      </c>
      <c r="W27" s="98">
        <f t="shared" si="7"/>
        <v>46282</v>
      </c>
      <c r="X27" s="98">
        <f t="shared" si="7"/>
        <v>46283</v>
      </c>
      <c r="Y27" s="98">
        <f t="shared" si="7"/>
        <v>46284</v>
      </c>
      <c r="Z27" s="98">
        <f t="shared" si="7"/>
        <v>46285</v>
      </c>
      <c r="AA27" s="105">
        <f>AA24</f>
        <v>46286</v>
      </c>
      <c r="AB27" s="105">
        <f t="shared" ref="AB27:AC27" si="8">AB24</f>
        <v>46287</v>
      </c>
      <c r="AC27" s="105">
        <f t="shared" si="8"/>
        <v>46288</v>
      </c>
      <c r="AD27" s="98">
        <f t="shared" si="7"/>
        <v>46289</v>
      </c>
      <c r="AE27" s="98">
        <f t="shared" si="7"/>
        <v>46290</v>
      </c>
      <c r="AF27" s="167"/>
      <c r="AG27" s="167"/>
      <c r="AH27" s="168"/>
      <c r="AI27" s="167"/>
    </row>
    <row r="28" spans="2:37" ht="27" customHeight="1">
      <c r="B28" s="190"/>
      <c r="C28" s="178" t="s">
        <v>8</v>
      </c>
      <c r="D28" s="180"/>
      <c r="E28" s="180"/>
      <c r="F28" s="176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76" t="s">
        <v>129</v>
      </c>
      <c r="W28" s="185"/>
      <c r="X28" s="209"/>
      <c r="Y28" s="180"/>
      <c r="Z28" s="191"/>
      <c r="AA28" s="180"/>
      <c r="AB28" s="180"/>
      <c r="AC28" s="180"/>
      <c r="AD28" s="180"/>
      <c r="AE28" s="180"/>
      <c r="AF28" s="167"/>
      <c r="AG28" s="167"/>
      <c r="AH28" s="168"/>
      <c r="AI28" s="167"/>
    </row>
    <row r="29" spans="2:37" ht="27" customHeight="1">
      <c r="B29" s="190"/>
      <c r="C29" s="179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77"/>
      <c r="W29" s="186"/>
      <c r="X29" s="210"/>
      <c r="Y29" s="181"/>
      <c r="Z29" s="192"/>
      <c r="AA29" s="181"/>
      <c r="AB29" s="181"/>
      <c r="AC29" s="181"/>
      <c r="AD29" s="181"/>
      <c r="AE29" s="181"/>
      <c r="AF29" s="167"/>
      <c r="AG29" s="167"/>
      <c r="AH29" s="168"/>
      <c r="AI29" s="167"/>
    </row>
    <row r="30" spans="2:37" ht="27" customHeight="1">
      <c r="B30" s="190"/>
      <c r="C30" s="179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213"/>
      <c r="W30" s="212"/>
      <c r="X30" s="211"/>
      <c r="Y30" s="181"/>
      <c r="Z30" s="192"/>
      <c r="AA30" s="181"/>
      <c r="AB30" s="181"/>
      <c r="AC30" s="181"/>
      <c r="AD30" s="181"/>
      <c r="AE30" s="181"/>
      <c r="AF30" s="167"/>
      <c r="AG30" s="167"/>
      <c r="AH30" s="168"/>
      <c r="AI30" s="167"/>
    </row>
    <row r="31" spans="2:37">
      <c r="B31" s="190"/>
      <c r="C31" s="94" t="s">
        <v>9</v>
      </c>
      <c r="D31" s="113" t="s">
        <v>77</v>
      </c>
      <c r="E31" s="113" t="s">
        <v>77</v>
      </c>
      <c r="F31" s="113" t="s">
        <v>72</v>
      </c>
      <c r="G31" s="113" t="s">
        <v>72</v>
      </c>
      <c r="H31" s="113" t="s">
        <v>72</v>
      </c>
      <c r="I31" s="113" t="s">
        <v>72</v>
      </c>
      <c r="J31" s="113" t="s">
        <v>72</v>
      </c>
      <c r="K31" s="113" t="s">
        <v>77</v>
      </c>
      <c r="L31" s="113" t="s">
        <v>77</v>
      </c>
      <c r="M31" s="113" t="s">
        <v>72</v>
      </c>
      <c r="N31" s="113" t="s">
        <v>72</v>
      </c>
      <c r="O31" s="113" t="s">
        <v>72</v>
      </c>
      <c r="P31" s="113" t="s">
        <v>72</v>
      </c>
      <c r="Q31" s="113" t="s">
        <v>72</v>
      </c>
      <c r="R31" s="113" t="s">
        <v>77</v>
      </c>
      <c r="S31" s="113" t="s">
        <v>77</v>
      </c>
      <c r="T31" s="113" t="s">
        <v>72</v>
      </c>
      <c r="U31" s="113" t="s">
        <v>72</v>
      </c>
      <c r="V31" s="113" t="s">
        <v>78</v>
      </c>
      <c r="W31" s="113" t="s">
        <v>78</v>
      </c>
      <c r="X31" s="113" t="s">
        <v>78</v>
      </c>
      <c r="Y31" s="113" t="s">
        <v>77</v>
      </c>
      <c r="Z31" s="113" t="s">
        <v>77</v>
      </c>
      <c r="AA31" s="113" t="s">
        <v>77</v>
      </c>
      <c r="AB31" s="113" t="s">
        <v>77</v>
      </c>
      <c r="AC31" s="113" t="s">
        <v>77</v>
      </c>
      <c r="AD31" s="113" t="s">
        <v>72</v>
      </c>
      <c r="AE31" s="113" t="s">
        <v>72</v>
      </c>
      <c r="AF31" s="94">
        <f>COUNTIF(D31:AE31,"■")</f>
        <v>11</v>
      </c>
      <c r="AG31" s="94">
        <f>COUNTIF(C31:AE31,"○")+COUNTIF(C31:AE31,"■")</f>
        <v>25</v>
      </c>
      <c r="AH31" s="104">
        <v>11</v>
      </c>
      <c r="AI31" s="94" t="str">
        <f>IF(AG31=0,"○",IF(AF31&gt;=AH31,"○","×"))</f>
        <v>○</v>
      </c>
    </row>
    <row r="32" spans="2:37">
      <c r="B32" s="190"/>
      <c r="C32" s="94" t="s">
        <v>44</v>
      </c>
      <c r="D32" s="113" t="s">
        <v>77</v>
      </c>
      <c r="E32" s="113" t="s">
        <v>77</v>
      </c>
      <c r="F32" s="113" t="s">
        <v>72</v>
      </c>
      <c r="G32" s="113" t="s">
        <v>72</v>
      </c>
      <c r="H32" s="113" t="s">
        <v>72</v>
      </c>
      <c r="I32" s="113" t="s">
        <v>72</v>
      </c>
      <c r="J32" s="113" t="s">
        <v>72</v>
      </c>
      <c r="K32" s="113" t="s">
        <v>72</v>
      </c>
      <c r="L32" s="113" t="s">
        <v>77</v>
      </c>
      <c r="M32" s="113" t="s">
        <v>77</v>
      </c>
      <c r="N32" s="113" t="s">
        <v>72</v>
      </c>
      <c r="O32" s="113" t="s">
        <v>72</v>
      </c>
      <c r="P32" s="113" t="s">
        <v>72</v>
      </c>
      <c r="Q32" s="113" t="s">
        <v>72</v>
      </c>
      <c r="R32" s="113" t="s">
        <v>77</v>
      </c>
      <c r="S32" s="113" t="s">
        <v>77</v>
      </c>
      <c r="T32" s="113" t="s">
        <v>72</v>
      </c>
      <c r="U32" s="113" t="s">
        <v>72</v>
      </c>
      <c r="V32" s="113" t="s">
        <v>78</v>
      </c>
      <c r="W32" s="113" t="s">
        <v>78</v>
      </c>
      <c r="X32" s="113" t="s">
        <v>78</v>
      </c>
      <c r="Y32" s="113" t="s">
        <v>77</v>
      </c>
      <c r="Z32" s="113" t="s">
        <v>77</v>
      </c>
      <c r="AA32" s="113" t="s">
        <v>77</v>
      </c>
      <c r="AB32" s="113" t="s">
        <v>77</v>
      </c>
      <c r="AC32" s="113" t="s">
        <v>72</v>
      </c>
      <c r="AD32" s="113" t="s">
        <v>72</v>
      </c>
      <c r="AE32" s="113" t="s">
        <v>77</v>
      </c>
      <c r="AF32" s="94">
        <f>COUNTIF(D32:AE32,"■")</f>
        <v>11</v>
      </c>
      <c r="AG32" s="94">
        <f>COUNTIF(C32:AE32,"○")+COUNTIF(C32:AE32,"■")</f>
        <v>25</v>
      </c>
      <c r="AH32" s="104">
        <v>11</v>
      </c>
      <c r="AI32" s="94" t="str">
        <f>IF(AG32=0,"○",IF(AF32&gt;=AH32,"○","×"))</f>
        <v>○</v>
      </c>
    </row>
    <row r="33" spans="2:37" ht="27" customHeight="1">
      <c r="B33" s="107"/>
      <c r="C33" s="106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H33" s="103"/>
    </row>
    <row r="34" spans="2:37" ht="18.75" customHeight="1">
      <c r="B34" s="190" t="s">
        <v>27</v>
      </c>
      <c r="C34" s="94" t="s">
        <v>1</v>
      </c>
      <c r="D34" s="95">
        <f>$AC$4+IF(WEEKDAY($AC$4,16)=1,0,8-WEEKDAY($AC$4,16))+D36</f>
        <v>46291</v>
      </c>
      <c r="E34" s="95">
        <f t="shared" ref="E34:AE34" si="9">$AC$4+IF(WEEKDAY($AC$4,16)=1,0,8-WEEKDAY($AC$4,16))+E36</f>
        <v>46292</v>
      </c>
      <c r="F34" s="95">
        <f t="shared" si="9"/>
        <v>46293</v>
      </c>
      <c r="G34" s="95">
        <f t="shared" si="9"/>
        <v>46294</v>
      </c>
      <c r="H34" s="95">
        <f t="shared" si="9"/>
        <v>46295</v>
      </c>
      <c r="I34" s="95">
        <f t="shared" si="9"/>
        <v>46296</v>
      </c>
      <c r="J34" s="95">
        <f t="shared" si="9"/>
        <v>46297</v>
      </c>
      <c r="K34" s="95">
        <f t="shared" si="9"/>
        <v>46298</v>
      </c>
      <c r="L34" s="95">
        <f t="shared" si="9"/>
        <v>46299</v>
      </c>
      <c r="M34" s="95">
        <f t="shared" si="9"/>
        <v>46300</v>
      </c>
      <c r="N34" s="95">
        <f t="shared" si="9"/>
        <v>46301</v>
      </c>
      <c r="O34" s="95">
        <f t="shared" si="9"/>
        <v>46302</v>
      </c>
      <c r="P34" s="95">
        <f t="shared" si="9"/>
        <v>46303</v>
      </c>
      <c r="Q34" s="95">
        <f t="shared" si="9"/>
        <v>46304</v>
      </c>
      <c r="R34" s="95">
        <f t="shared" si="9"/>
        <v>46305</v>
      </c>
      <c r="S34" s="95">
        <f t="shared" si="9"/>
        <v>46306</v>
      </c>
      <c r="T34" s="95">
        <f t="shared" si="9"/>
        <v>46307</v>
      </c>
      <c r="U34" s="95">
        <f t="shared" si="9"/>
        <v>46308</v>
      </c>
      <c r="V34" s="95">
        <f t="shared" si="9"/>
        <v>46309</v>
      </c>
      <c r="W34" s="95">
        <f t="shared" si="9"/>
        <v>46310</v>
      </c>
      <c r="X34" s="95">
        <f t="shared" si="9"/>
        <v>46311</v>
      </c>
      <c r="Y34" s="95">
        <f t="shared" si="9"/>
        <v>46312</v>
      </c>
      <c r="Z34" s="95">
        <f t="shared" si="9"/>
        <v>46313</v>
      </c>
      <c r="AA34" s="95">
        <f t="shared" si="9"/>
        <v>46314</v>
      </c>
      <c r="AB34" s="95">
        <f t="shared" si="9"/>
        <v>46315</v>
      </c>
      <c r="AC34" s="95">
        <f t="shared" si="9"/>
        <v>46316</v>
      </c>
      <c r="AD34" s="95">
        <f t="shared" si="9"/>
        <v>46317</v>
      </c>
      <c r="AE34" s="95">
        <f t="shared" si="9"/>
        <v>46318</v>
      </c>
      <c r="AF34" s="167" t="s">
        <v>118</v>
      </c>
      <c r="AG34" s="167" t="s">
        <v>119</v>
      </c>
      <c r="AH34" s="168" t="s">
        <v>117</v>
      </c>
      <c r="AI34" s="167" t="s">
        <v>22</v>
      </c>
      <c r="AK34" s="93"/>
    </row>
    <row r="35" spans="2:37" ht="18" customHeight="1">
      <c r="B35" s="190"/>
      <c r="C35" s="94" t="s">
        <v>2</v>
      </c>
      <c r="D35" s="96">
        <f>$AC$4+IF(WEEKDAY($AC$4,16)=1,0,8-WEEKDAY($AC$4,16))+D36</f>
        <v>46291</v>
      </c>
      <c r="E35" s="96">
        <f t="shared" ref="E35:AE35" si="10">$AC$4+IF(WEEKDAY($AC$4,16)=1,0,8-WEEKDAY($AC$4,16))+E36</f>
        <v>46292</v>
      </c>
      <c r="F35" s="96">
        <f t="shared" si="10"/>
        <v>46293</v>
      </c>
      <c r="G35" s="96">
        <f t="shared" si="10"/>
        <v>46294</v>
      </c>
      <c r="H35" s="96">
        <f t="shared" si="10"/>
        <v>46295</v>
      </c>
      <c r="I35" s="96">
        <f t="shared" si="10"/>
        <v>46296</v>
      </c>
      <c r="J35" s="96">
        <f t="shared" si="10"/>
        <v>46297</v>
      </c>
      <c r="K35" s="96">
        <f t="shared" si="10"/>
        <v>46298</v>
      </c>
      <c r="L35" s="96">
        <f t="shared" si="10"/>
        <v>46299</v>
      </c>
      <c r="M35" s="96">
        <f t="shared" si="10"/>
        <v>46300</v>
      </c>
      <c r="N35" s="96">
        <f t="shared" si="10"/>
        <v>46301</v>
      </c>
      <c r="O35" s="96">
        <f t="shared" si="10"/>
        <v>46302</v>
      </c>
      <c r="P35" s="96">
        <f t="shared" si="10"/>
        <v>46303</v>
      </c>
      <c r="Q35" s="96">
        <f t="shared" si="10"/>
        <v>46304</v>
      </c>
      <c r="R35" s="96">
        <f t="shared" si="10"/>
        <v>46305</v>
      </c>
      <c r="S35" s="96">
        <f t="shared" si="10"/>
        <v>46306</v>
      </c>
      <c r="T35" s="96">
        <f t="shared" si="10"/>
        <v>46307</v>
      </c>
      <c r="U35" s="96">
        <f t="shared" si="10"/>
        <v>46308</v>
      </c>
      <c r="V35" s="96">
        <f t="shared" si="10"/>
        <v>46309</v>
      </c>
      <c r="W35" s="96">
        <f t="shared" si="10"/>
        <v>46310</v>
      </c>
      <c r="X35" s="96">
        <f t="shared" si="10"/>
        <v>46311</v>
      </c>
      <c r="Y35" s="96">
        <f t="shared" si="10"/>
        <v>46312</v>
      </c>
      <c r="Z35" s="96">
        <f t="shared" si="10"/>
        <v>46313</v>
      </c>
      <c r="AA35" s="96">
        <f t="shared" si="10"/>
        <v>46314</v>
      </c>
      <c r="AB35" s="96">
        <f t="shared" si="10"/>
        <v>46315</v>
      </c>
      <c r="AC35" s="96">
        <f t="shared" si="10"/>
        <v>46316</v>
      </c>
      <c r="AD35" s="96">
        <f t="shared" si="10"/>
        <v>46317</v>
      </c>
      <c r="AE35" s="96">
        <f t="shared" si="10"/>
        <v>46318</v>
      </c>
      <c r="AF35" s="167"/>
      <c r="AG35" s="167"/>
      <c r="AH35" s="168"/>
      <c r="AI35" s="167"/>
    </row>
    <row r="36" spans="2:37" ht="13.5" hidden="1" customHeight="1">
      <c r="B36" s="190"/>
      <c r="C36" s="94"/>
      <c r="D36" s="97">
        <v>28</v>
      </c>
      <c r="E36" s="97">
        <v>29</v>
      </c>
      <c r="F36" s="97">
        <v>30</v>
      </c>
      <c r="G36" s="97">
        <v>31</v>
      </c>
      <c r="H36" s="97">
        <v>32</v>
      </c>
      <c r="I36" s="97">
        <v>33</v>
      </c>
      <c r="J36" s="97">
        <v>34</v>
      </c>
      <c r="K36" s="97">
        <v>35</v>
      </c>
      <c r="L36" s="97">
        <v>36</v>
      </c>
      <c r="M36" s="97">
        <v>37</v>
      </c>
      <c r="N36" s="97">
        <v>38</v>
      </c>
      <c r="O36" s="97">
        <v>39</v>
      </c>
      <c r="P36" s="97">
        <v>40</v>
      </c>
      <c r="Q36" s="97">
        <v>41</v>
      </c>
      <c r="R36" s="97">
        <v>42</v>
      </c>
      <c r="S36" s="97">
        <v>43</v>
      </c>
      <c r="T36" s="97">
        <v>44</v>
      </c>
      <c r="U36" s="97">
        <v>45</v>
      </c>
      <c r="V36" s="97">
        <v>46</v>
      </c>
      <c r="W36" s="97">
        <v>47</v>
      </c>
      <c r="X36" s="97">
        <v>48</v>
      </c>
      <c r="Y36" s="97">
        <v>49</v>
      </c>
      <c r="Z36" s="97">
        <v>50</v>
      </c>
      <c r="AA36" s="97">
        <v>51</v>
      </c>
      <c r="AB36" s="97">
        <v>52</v>
      </c>
      <c r="AC36" s="97">
        <v>53</v>
      </c>
      <c r="AD36" s="97">
        <v>54</v>
      </c>
      <c r="AE36" s="97">
        <v>55</v>
      </c>
      <c r="AF36" s="167"/>
      <c r="AG36" s="167"/>
      <c r="AH36" s="168"/>
      <c r="AI36" s="167"/>
      <c r="AJ36" s="91"/>
    </row>
    <row r="37" spans="2:37" ht="13.5" hidden="1" customHeight="1">
      <c r="B37" s="190"/>
      <c r="C37" s="94"/>
      <c r="D37" s="97">
        <f t="shared" ref="D37:AE37" si="11">WEEKDAY(D13)</f>
        <v>7</v>
      </c>
      <c r="E37" s="97">
        <f t="shared" si="11"/>
        <v>1</v>
      </c>
      <c r="F37" s="97">
        <f t="shared" si="11"/>
        <v>2</v>
      </c>
      <c r="G37" s="97">
        <f t="shared" si="11"/>
        <v>3</v>
      </c>
      <c r="H37" s="97">
        <f t="shared" si="11"/>
        <v>4</v>
      </c>
      <c r="I37" s="97">
        <f t="shared" si="11"/>
        <v>5</v>
      </c>
      <c r="J37" s="97">
        <f t="shared" si="11"/>
        <v>6</v>
      </c>
      <c r="K37" s="97">
        <f t="shared" si="11"/>
        <v>7</v>
      </c>
      <c r="L37" s="97">
        <f t="shared" si="11"/>
        <v>1</v>
      </c>
      <c r="M37" s="97">
        <f t="shared" si="11"/>
        <v>2</v>
      </c>
      <c r="N37" s="97">
        <f t="shared" si="11"/>
        <v>3</v>
      </c>
      <c r="O37" s="97">
        <f t="shared" si="11"/>
        <v>4</v>
      </c>
      <c r="P37" s="97">
        <f t="shared" si="11"/>
        <v>5</v>
      </c>
      <c r="Q37" s="97">
        <f t="shared" si="11"/>
        <v>6</v>
      </c>
      <c r="R37" s="97">
        <f t="shared" si="11"/>
        <v>7</v>
      </c>
      <c r="S37" s="97">
        <f t="shared" si="11"/>
        <v>1</v>
      </c>
      <c r="T37" s="97">
        <f t="shared" si="11"/>
        <v>2</v>
      </c>
      <c r="U37" s="97">
        <f t="shared" si="11"/>
        <v>3</v>
      </c>
      <c r="V37" s="97">
        <f t="shared" si="11"/>
        <v>4</v>
      </c>
      <c r="W37" s="97">
        <f t="shared" si="11"/>
        <v>5</v>
      </c>
      <c r="X37" s="97">
        <f t="shared" si="11"/>
        <v>6</v>
      </c>
      <c r="Y37" s="97">
        <f t="shared" si="11"/>
        <v>7</v>
      </c>
      <c r="Z37" s="97">
        <f t="shared" si="11"/>
        <v>1</v>
      </c>
      <c r="AA37" s="97">
        <f t="shared" si="11"/>
        <v>2</v>
      </c>
      <c r="AB37" s="97">
        <f t="shared" si="11"/>
        <v>3</v>
      </c>
      <c r="AC37" s="97">
        <f t="shared" si="11"/>
        <v>4</v>
      </c>
      <c r="AD37" s="97">
        <f t="shared" si="11"/>
        <v>5</v>
      </c>
      <c r="AE37" s="97">
        <f t="shared" si="11"/>
        <v>6</v>
      </c>
      <c r="AF37" s="167"/>
      <c r="AG37" s="167"/>
      <c r="AH37" s="168"/>
      <c r="AI37" s="167"/>
      <c r="AJ37" s="91"/>
    </row>
    <row r="38" spans="2:37">
      <c r="B38" s="190"/>
      <c r="C38" s="94" t="s">
        <v>3</v>
      </c>
      <c r="D38" s="98">
        <f>D35</f>
        <v>46291</v>
      </c>
      <c r="E38" s="98">
        <f t="shared" ref="E38:AE38" si="12">E35</f>
        <v>46292</v>
      </c>
      <c r="F38" s="98">
        <f t="shared" si="12"/>
        <v>46293</v>
      </c>
      <c r="G38" s="98">
        <f t="shared" si="12"/>
        <v>46294</v>
      </c>
      <c r="H38" s="98">
        <f t="shared" si="12"/>
        <v>46295</v>
      </c>
      <c r="I38" s="98">
        <f t="shared" si="12"/>
        <v>46296</v>
      </c>
      <c r="J38" s="98">
        <f t="shared" si="12"/>
        <v>46297</v>
      </c>
      <c r="K38" s="98">
        <f t="shared" si="12"/>
        <v>46298</v>
      </c>
      <c r="L38" s="98">
        <f t="shared" si="12"/>
        <v>46299</v>
      </c>
      <c r="M38" s="98">
        <f t="shared" si="12"/>
        <v>46300</v>
      </c>
      <c r="N38" s="98">
        <f t="shared" si="12"/>
        <v>46301</v>
      </c>
      <c r="O38" s="98">
        <f t="shared" si="12"/>
        <v>46302</v>
      </c>
      <c r="P38" s="98">
        <f t="shared" si="12"/>
        <v>46303</v>
      </c>
      <c r="Q38" s="98">
        <f t="shared" si="12"/>
        <v>46304</v>
      </c>
      <c r="R38" s="98">
        <f t="shared" si="12"/>
        <v>46305</v>
      </c>
      <c r="S38" s="98">
        <f t="shared" si="12"/>
        <v>46306</v>
      </c>
      <c r="T38" s="105">
        <f t="shared" si="12"/>
        <v>46307</v>
      </c>
      <c r="U38" s="98">
        <f t="shared" si="12"/>
        <v>46308</v>
      </c>
      <c r="V38" s="98">
        <f t="shared" si="12"/>
        <v>46309</v>
      </c>
      <c r="W38" s="98">
        <f t="shared" si="12"/>
        <v>46310</v>
      </c>
      <c r="X38" s="98">
        <f t="shared" si="12"/>
        <v>46311</v>
      </c>
      <c r="Y38" s="98">
        <f t="shared" si="12"/>
        <v>46312</v>
      </c>
      <c r="Z38" s="98">
        <f t="shared" si="12"/>
        <v>46313</v>
      </c>
      <c r="AA38" s="98">
        <f t="shared" si="12"/>
        <v>46314</v>
      </c>
      <c r="AB38" s="98">
        <f t="shared" si="12"/>
        <v>46315</v>
      </c>
      <c r="AC38" s="98">
        <f t="shared" si="12"/>
        <v>46316</v>
      </c>
      <c r="AD38" s="98">
        <f t="shared" si="12"/>
        <v>46317</v>
      </c>
      <c r="AE38" s="98">
        <f t="shared" si="12"/>
        <v>46318</v>
      </c>
      <c r="AF38" s="167"/>
      <c r="AG38" s="167"/>
      <c r="AH38" s="168"/>
      <c r="AI38" s="167"/>
      <c r="AJ38" s="91"/>
    </row>
    <row r="39" spans="2:37" ht="27" customHeight="1">
      <c r="B39" s="190"/>
      <c r="C39" s="178" t="s">
        <v>8</v>
      </c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91"/>
      <c r="AA39" s="176"/>
      <c r="AB39" s="180"/>
      <c r="AC39" s="180"/>
      <c r="AD39" s="180"/>
      <c r="AE39" s="180"/>
      <c r="AF39" s="167"/>
      <c r="AG39" s="167"/>
      <c r="AH39" s="168"/>
      <c r="AI39" s="167"/>
    </row>
    <row r="40" spans="2:37" ht="27" customHeight="1">
      <c r="B40" s="190"/>
      <c r="C40" s="179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92"/>
      <c r="AA40" s="181"/>
      <c r="AB40" s="181"/>
      <c r="AC40" s="181"/>
      <c r="AD40" s="181"/>
      <c r="AE40" s="181"/>
      <c r="AF40" s="167"/>
      <c r="AG40" s="167"/>
      <c r="AH40" s="168"/>
      <c r="AI40" s="167"/>
    </row>
    <row r="41" spans="2:37" ht="27" customHeight="1">
      <c r="B41" s="190"/>
      <c r="C41" s="179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92"/>
      <c r="AA41" s="181"/>
      <c r="AB41" s="181"/>
      <c r="AC41" s="181"/>
      <c r="AD41" s="181"/>
      <c r="AE41" s="181"/>
      <c r="AF41" s="167"/>
      <c r="AG41" s="167"/>
      <c r="AH41" s="168"/>
      <c r="AI41" s="167"/>
    </row>
    <row r="42" spans="2:37">
      <c r="B42" s="190"/>
      <c r="C42" s="94" t="s">
        <v>9</v>
      </c>
      <c r="D42" s="113" t="s">
        <v>77</v>
      </c>
      <c r="E42" s="113" t="s">
        <v>77</v>
      </c>
      <c r="F42" s="113" t="s">
        <v>72</v>
      </c>
      <c r="G42" s="113" t="s">
        <v>72</v>
      </c>
      <c r="H42" s="113" t="s">
        <v>72</v>
      </c>
      <c r="I42" s="113" t="s">
        <v>72</v>
      </c>
      <c r="J42" s="113" t="s">
        <v>72</v>
      </c>
      <c r="K42" s="113" t="s">
        <v>77</v>
      </c>
      <c r="L42" s="113" t="s">
        <v>77</v>
      </c>
      <c r="M42" s="113" t="s">
        <v>72</v>
      </c>
      <c r="N42" s="113" t="s">
        <v>72</v>
      </c>
      <c r="O42" s="113" t="s">
        <v>72</v>
      </c>
      <c r="P42" s="113" t="s">
        <v>72</v>
      </c>
      <c r="Q42" s="113" t="s">
        <v>72</v>
      </c>
      <c r="R42" s="113" t="s">
        <v>77</v>
      </c>
      <c r="S42" s="113" t="s">
        <v>77</v>
      </c>
      <c r="T42" s="113" t="s">
        <v>77</v>
      </c>
      <c r="U42" s="113" t="s">
        <v>72</v>
      </c>
      <c r="V42" s="113" t="s">
        <v>72</v>
      </c>
      <c r="W42" s="113" t="s">
        <v>72</v>
      </c>
      <c r="X42" s="113" t="s">
        <v>72</v>
      </c>
      <c r="Y42" s="113" t="s">
        <v>77</v>
      </c>
      <c r="Z42" s="113" t="s">
        <v>77</v>
      </c>
      <c r="AA42" s="113" t="s">
        <v>72</v>
      </c>
      <c r="AB42" s="113" t="s">
        <v>72</v>
      </c>
      <c r="AC42" s="113" t="s">
        <v>72</v>
      </c>
      <c r="AD42" s="113" t="s">
        <v>72</v>
      </c>
      <c r="AE42" s="113" t="s">
        <v>72</v>
      </c>
      <c r="AF42" s="94">
        <f>COUNTIF(D42:AE42,"■")</f>
        <v>9</v>
      </c>
      <c r="AG42" s="94">
        <f>COUNTIF(C42:AE42,"○")+COUNTIF(C42:AE42,"■")</f>
        <v>28</v>
      </c>
      <c r="AH42" s="104">
        <v>9</v>
      </c>
      <c r="AI42" s="94" t="str">
        <f>IF(AG42=0,"○",IF(AF42&gt;=AH42,"○","×"))</f>
        <v>○</v>
      </c>
    </row>
    <row r="43" spans="2:37">
      <c r="B43" s="190"/>
      <c r="C43" s="94" t="s">
        <v>44</v>
      </c>
      <c r="D43" s="113" t="s">
        <v>77</v>
      </c>
      <c r="E43" s="113" t="s">
        <v>77</v>
      </c>
      <c r="F43" s="113" t="s">
        <v>72</v>
      </c>
      <c r="G43" s="113" t="s">
        <v>72</v>
      </c>
      <c r="H43" s="113" t="s">
        <v>72</v>
      </c>
      <c r="I43" s="113" t="s">
        <v>72</v>
      </c>
      <c r="J43" s="113" t="s">
        <v>72</v>
      </c>
      <c r="K43" s="113" t="s">
        <v>77</v>
      </c>
      <c r="L43" s="113" t="s">
        <v>77</v>
      </c>
      <c r="M43" s="113" t="s">
        <v>72</v>
      </c>
      <c r="N43" s="113" t="s">
        <v>72</v>
      </c>
      <c r="O43" s="113" t="s">
        <v>72</v>
      </c>
      <c r="P43" s="113" t="s">
        <v>72</v>
      </c>
      <c r="Q43" s="113" t="s">
        <v>72</v>
      </c>
      <c r="R43" s="113" t="s">
        <v>77</v>
      </c>
      <c r="S43" s="113" t="s">
        <v>77</v>
      </c>
      <c r="T43" s="113" t="s">
        <v>77</v>
      </c>
      <c r="U43" s="113" t="s">
        <v>72</v>
      </c>
      <c r="V43" s="113" t="s">
        <v>72</v>
      </c>
      <c r="W43" s="113" t="s">
        <v>72</v>
      </c>
      <c r="X43" s="113" t="s">
        <v>72</v>
      </c>
      <c r="Y43" s="113" t="s">
        <v>77</v>
      </c>
      <c r="Z43" s="113" t="s">
        <v>77</v>
      </c>
      <c r="AA43" s="113" t="s">
        <v>72</v>
      </c>
      <c r="AB43" s="113" t="s">
        <v>72</v>
      </c>
      <c r="AC43" s="113" t="s">
        <v>72</v>
      </c>
      <c r="AD43" s="113" t="s">
        <v>72</v>
      </c>
      <c r="AE43" s="113" t="s">
        <v>72</v>
      </c>
      <c r="AF43" s="94">
        <f>COUNTIF(D43:AE43,"■")</f>
        <v>9</v>
      </c>
      <c r="AG43" s="94">
        <f>COUNTIF(C43:AE43,"○")+COUNTIF(C43:AE43,"■")</f>
        <v>28</v>
      </c>
      <c r="AH43" s="104">
        <v>9</v>
      </c>
      <c r="AI43" s="94" t="str">
        <f>IF(AG43=0,"○",IF(AF43&gt;=AH43,"○","×"))</f>
        <v>○</v>
      </c>
    </row>
    <row r="44" spans="2:37" ht="27" customHeight="1">
      <c r="B44" s="107"/>
      <c r="C44" s="106"/>
      <c r="AH44" s="103"/>
    </row>
    <row r="45" spans="2:37" ht="18.75" customHeight="1">
      <c r="B45" s="190" t="s">
        <v>28</v>
      </c>
      <c r="C45" s="94" t="s">
        <v>1</v>
      </c>
      <c r="D45" s="95">
        <f>$AC$4+IF(WEEKDAY($AC$4,16)=1,0,8-WEEKDAY($AC$4,16))+D47</f>
        <v>46319</v>
      </c>
      <c r="E45" s="95">
        <f t="shared" ref="E45:AE45" si="13">$AC$4+IF(WEEKDAY($AC$4,16)=1,0,8-WEEKDAY($AC$4,16))+E47</f>
        <v>46320</v>
      </c>
      <c r="F45" s="95">
        <f t="shared" si="13"/>
        <v>46321</v>
      </c>
      <c r="G45" s="95">
        <f t="shared" si="13"/>
        <v>46322</v>
      </c>
      <c r="H45" s="95">
        <f t="shared" si="13"/>
        <v>46323</v>
      </c>
      <c r="I45" s="95">
        <f t="shared" si="13"/>
        <v>46324</v>
      </c>
      <c r="J45" s="95">
        <f t="shared" si="13"/>
        <v>46325</v>
      </c>
      <c r="K45" s="95">
        <f t="shared" si="13"/>
        <v>46326</v>
      </c>
      <c r="L45" s="95">
        <f t="shared" si="13"/>
        <v>46327</v>
      </c>
      <c r="M45" s="95">
        <f t="shared" si="13"/>
        <v>46328</v>
      </c>
      <c r="N45" s="95">
        <f t="shared" si="13"/>
        <v>46329</v>
      </c>
      <c r="O45" s="95">
        <f t="shared" si="13"/>
        <v>46330</v>
      </c>
      <c r="P45" s="95">
        <f t="shared" si="13"/>
        <v>46331</v>
      </c>
      <c r="Q45" s="95">
        <f t="shared" si="13"/>
        <v>46332</v>
      </c>
      <c r="R45" s="95">
        <f t="shared" si="13"/>
        <v>46333</v>
      </c>
      <c r="S45" s="95">
        <f t="shared" si="13"/>
        <v>46334</v>
      </c>
      <c r="T45" s="95">
        <f t="shared" si="13"/>
        <v>46335</v>
      </c>
      <c r="U45" s="95">
        <f t="shared" si="13"/>
        <v>46336</v>
      </c>
      <c r="V45" s="95">
        <f t="shared" si="13"/>
        <v>46337</v>
      </c>
      <c r="W45" s="95">
        <f t="shared" si="13"/>
        <v>46338</v>
      </c>
      <c r="X45" s="95">
        <f t="shared" si="13"/>
        <v>46339</v>
      </c>
      <c r="Y45" s="95">
        <f t="shared" si="13"/>
        <v>46340</v>
      </c>
      <c r="Z45" s="95">
        <f t="shared" si="13"/>
        <v>46341</v>
      </c>
      <c r="AA45" s="95">
        <f t="shared" si="13"/>
        <v>46342</v>
      </c>
      <c r="AB45" s="95">
        <f t="shared" si="13"/>
        <v>46343</v>
      </c>
      <c r="AC45" s="95">
        <f t="shared" si="13"/>
        <v>46344</v>
      </c>
      <c r="AD45" s="95">
        <f t="shared" si="13"/>
        <v>46345</v>
      </c>
      <c r="AE45" s="95">
        <f t="shared" si="13"/>
        <v>46346</v>
      </c>
      <c r="AF45" s="167" t="s">
        <v>118</v>
      </c>
      <c r="AG45" s="167" t="s">
        <v>119</v>
      </c>
      <c r="AH45" s="168" t="s">
        <v>117</v>
      </c>
      <c r="AI45" s="167" t="s">
        <v>22</v>
      </c>
      <c r="AK45" s="93"/>
    </row>
    <row r="46" spans="2:37">
      <c r="B46" s="190"/>
      <c r="C46" s="94" t="s">
        <v>2</v>
      </c>
      <c r="D46" s="96">
        <f>$AC$4+IF(WEEKDAY($AC$4,16)=1,0,8-WEEKDAY($AC$4,16))+D47</f>
        <v>46319</v>
      </c>
      <c r="E46" s="96">
        <f t="shared" ref="E46:AE46" si="14">$AC$4+IF(WEEKDAY($AC$4,16)=1,0,8-WEEKDAY($AC$4,16))+E47</f>
        <v>46320</v>
      </c>
      <c r="F46" s="96">
        <f t="shared" si="14"/>
        <v>46321</v>
      </c>
      <c r="G46" s="96">
        <f t="shared" si="14"/>
        <v>46322</v>
      </c>
      <c r="H46" s="96">
        <f t="shared" si="14"/>
        <v>46323</v>
      </c>
      <c r="I46" s="96">
        <f t="shared" si="14"/>
        <v>46324</v>
      </c>
      <c r="J46" s="96">
        <f t="shared" si="14"/>
        <v>46325</v>
      </c>
      <c r="K46" s="96">
        <f t="shared" si="14"/>
        <v>46326</v>
      </c>
      <c r="L46" s="96">
        <f t="shared" si="14"/>
        <v>46327</v>
      </c>
      <c r="M46" s="96">
        <f t="shared" si="14"/>
        <v>46328</v>
      </c>
      <c r="N46" s="96">
        <f t="shared" si="14"/>
        <v>46329</v>
      </c>
      <c r="O46" s="96">
        <f t="shared" si="14"/>
        <v>46330</v>
      </c>
      <c r="P46" s="96">
        <f t="shared" si="14"/>
        <v>46331</v>
      </c>
      <c r="Q46" s="96">
        <f t="shared" si="14"/>
        <v>46332</v>
      </c>
      <c r="R46" s="96">
        <f t="shared" si="14"/>
        <v>46333</v>
      </c>
      <c r="S46" s="96">
        <f t="shared" si="14"/>
        <v>46334</v>
      </c>
      <c r="T46" s="96">
        <f t="shared" si="14"/>
        <v>46335</v>
      </c>
      <c r="U46" s="96">
        <f t="shared" si="14"/>
        <v>46336</v>
      </c>
      <c r="V46" s="96">
        <f t="shared" si="14"/>
        <v>46337</v>
      </c>
      <c r="W46" s="96">
        <f t="shared" si="14"/>
        <v>46338</v>
      </c>
      <c r="X46" s="96">
        <f t="shared" si="14"/>
        <v>46339</v>
      </c>
      <c r="Y46" s="96">
        <f t="shared" si="14"/>
        <v>46340</v>
      </c>
      <c r="Z46" s="96">
        <f t="shared" si="14"/>
        <v>46341</v>
      </c>
      <c r="AA46" s="96">
        <f t="shared" si="14"/>
        <v>46342</v>
      </c>
      <c r="AB46" s="96">
        <f t="shared" si="14"/>
        <v>46343</v>
      </c>
      <c r="AC46" s="96">
        <f t="shared" si="14"/>
        <v>46344</v>
      </c>
      <c r="AD46" s="96">
        <f t="shared" si="14"/>
        <v>46345</v>
      </c>
      <c r="AE46" s="96">
        <f t="shared" si="14"/>
        <v>46346</v>
      </c>
      <c r="AF46" s="167"/>
      <c r="AG46" s="167"/>
      <c r="AH46" s="168"/>
      <c r="AI46" s="167"/>
    </row>
    <row r="47" spans="2:37" ht="18" hidden="1" customHeight="1">
      <c r="B47" s="190"/>
      <c r="C47" s="94"/>
      <c r="D47" s="97">
        <v>56</v>
      </c>
      <c r="E47" s="97">
        <v>57</v>
      </c>
      <c r="F47" s="97">
        <v>58</v>
      </c>
      <c r="G47" s="97">
        <v>59</v>
      </c>
      <c r="H47" s="97">
        <v>60</v>
      </c>
      <c r="I47" s="97">
        <v>61</v>
      </c>
      <c r="J47" s="97">
        <v>62</v>
      </c>
      <c r="K47" s="97">
        <v>63</v>
      </c>
      <c r="L47" s="97">
        <v>64</v>
      </c>
      <c r="M47" s="97">
        <v>65</v>
      </c>
      <c r="N47" s="97">
        <v>66</v>
      </c>
      <c r="O47" s="97">
        <v>67</v>
      </c>
      <c r="P47" s="97">
        <v>68</v>
      </c>
      <c r="Q47" s="97">
        <v>69</v>
      </c>
      <c r="R47" s="97">
        <v>70</v>
      </c>
      <c r="S47" s="97">
        <v>71</v>
      </c>
      <c r="T47" s="97">
        <v>72</v>
      </c>
      <c r="U47" s="97">
        <v>73</v>
      </c>
      <c r="V47" s="97">
        <v>74</v>
      </c>
      <c r="W47" s="97">
        <v>75</v>
      </c>
      <c r="X47" s="97">
        <v>76</v>
      </c>
      <c r="Y47" s="97">
        <v>77</v>
      </c>
      <c r="Z47" s="97">
        <v>78</v>
      </c>
      <c r="AA47" s="97">
        <v>79</v>
      </c>
      <c r="AB47" s="97">
        <v>80</v>
      </c>
      <c r="AC47" s="97">
        <v>81</v>
      </c>
      <c r="AD47" s="97">
        <v>82</v>
      </c>
      <c r="AE47" s="97">
        <v>83</v>
      </c>
      <c r="AF47" s="167"/>
      <c r="AG47" s="167"/>
      <c r="AH47" s="168"/>
      <c r="AI47" s="167"/>
      <c r="AJ47" s="91"/>
    </row>
    <row r="48" spans="2:37" ht="0.75" hidden="1" customHeight="1">
      <c r="B48" s="190"/>
      <c r="C48" s="94"/>
      <c r="D48" s="97">
        <f t="shared" ref="D48:AE48" si="15">WEEKDAY(D13)</f>
        <v>7</v>
      </c>
      <c r="E48" s="97">
        <f t="shared" si="15"/>
        <v>1</v>
      </c>
      <c r="F48" s="97">
        <f t="shared" si="15"/>
        <v>2</v>
      </c>
      <c r="G48" s="97">
        <f t="shared" si="15"/>
        <v>3</v>
      </c>
      <c r="H48" s="97">
        <f t="shared" si="15"/>
        <v>4</v>
      </c>
      <c r="I48" s="97">
        <f t="shared" si="15"/>
        <v>5</v>
      </c>
      <c r="J48" s="97">
        <f t="shared" si="15"/>
        <v>6</v>
      </c>
      <c r="K48" s="97">
        <f t="shared" si="15"/>
        <v>7</v>
      </c>
      <c r="L48" s="97">
        <f t="shared" si="15"/>
        <v>1</v>
      </c>
      <c r="M48" s="97">
        <f t="shared" si="15"/>
        <v>2</v>
      </c>
      <c r="N48" s="97">
        <f t="shared" si="15"/>
        <v>3</v>
      </c>
      <c r="O48" s="97">
        <f t="shared" si="15"/>
        <v>4</v>
      </c>
      <c r="P48" s="97">
        <f t="shared" si="15"/>
        <v>5</v>
      </c>
      <c r="Q48" s="97">
        <f t="shared" si="15"/>
        <v>6</v>
      </c>
      <c r="R48" s="97">
        <f t="shared" si="15"/>
        <v>7</v>
      </c>
      <c r="S48" s="97">
        <f t="shared" si="15"/>
        <v>1</v>
      </c>
      <c r="T48" s="97">
        <f t="shared" si="15"/>
        <v>2</v>
      </c>
      <c r="U48" s="97">
        <f t="shared" si="15"/>
        <v>3</v>
      </c>
      <c r="V48" s="97">
        <f t="shared" si="15"/>
        <v>4</v>
      </c>
      <c r="W48" s="97">
        <f t="shared" si="15"/>
        <v>5</v>
      </c>
      <c r="X48" s="97">
        <f t="shared" si="15"/>
        <v>6</v>
      </c>
      <c r="Y48" s="97">
        <f t="shared" si="15"/>
        <v>7</v>
      </c>
      <c r="Z48" s="97">
        <f t="shared" si="15"/>
        <v>1</v>
      </c>
      <c r="AA48" s="97">
        <f t="shared" si="15"/>
        <v>2</v>
      </c>
      <c r="AB48" s="97">
        <f t="shared" si="15"/>
        <v>3</v>
      </c>
      <c r="AC48" s="97">
        <f t="shared" si="15"/>
        <v>4</v>
      </c>
      <c r="AD48" s="97">
        <f t="shared" si="15"/>
        <v>5</v>
      </c>
      <c r="AE48" s="97">
        <f t="shared" si="15"/>
        <v>6</v>
      </c>
      <c r="AF48" s="167"/>
      <c r="AG48" s="167"/>
      <c r="AH48" s="168"/>
      <c r="AI48" s="167"/>
      <c r="AJ48" s="91"/>
    </row>
    <row r="49" spans="2:37">
      <c r="B49" s="190"/>
      <c r="C49" s="94" t="s">
        <v>3</v>
      </c>
      <c r="D49" s="98">
        <f>D46</f>
        <v>46319</v>
      </c>
      <c r="E49" s="98">
        <f t="shared" ref="E49:AE49" si="16">E46</f>
        <v>46320</v>
      </c>
      <c r="F49" s="98">
        <f t="shared" si="16"/>
        <v>46321</v>
      </c>
      <c r="G49" s="98">
        <f t="shared" si="16"/>
        <v>46322</v>
      </c>
      <c r="H49" s="98">
        <f t="shared" si="16"/>
        <v>46323</v>
      </c>
      <c r="I49" s="98">
        <f t="shared" si="16"/>
        <v>46324</v>
      </c>
      <c r="J49" s="98">
        <f t="shared" si="16"/>
        <v>46325</v>
      </c>
      <c r="K49" s="98">
        <f t="shared" si="16"/>
        <v>46326</v>
      </c>
      <c r="L49" s="98">
        <f t="shared" si="16"/>
        <v>46327</v>
      </c>
      <c r="M49" s="98">
        <f t="shared" si="16"/>
        <v>46328</v>
      </c>
      <c r="N49" s="105">
        <f t="shared" si="16"/>
        <v>46329</v>
      </c>
      <c r="O49" s="98">
        <f t="shared" si="16"/>
        <v>46330</v>
      </c>
      <c r="P49" s="98">
        <f t="shared" si="16"/>
        <v>46331</v>
      </c>
      <c r="Q49" s="98">
        <f t="shared" si="16"/>
        <v>46332</v>
      </c>
      <c r="R49" s="98">
        <f t="shared" si="16"/>
        <v>46333</v>
      </c>
      <c r="S49" s="98">
        <f t="shared" si="16"/>
        <v>46334</v>
      </c>
      <c r="T49" s="98">
        <f t="shared" si="16"/>
        <v>46335</v>
      </c>
      <c r="U49" s="98">
        <f t="shared" si="16"/>
        <v>46336</v>
      </c>
      <c r="V49" s="98">
        <f t="shared" si="16"/>
        <v>46337</v>
      </c>
      <c r="W49" s="98">
        <f t="shared" si="16"/>
        <v>46338</v>
      </c>
      <c r="X49" s="98">
        <f t="shared" si="16"/>
        <v>46339</v>
      </c>
      <c r="Y49" s="98">
        <f t="shared" si="16"/>
        <v>46340</v>
      </c>
      <c r="Z49" s="98">
        <f t="shared" si="16"/>
        <v>46341</v>
      </c>
      <c r="AA49" s="98">
        <f t="shared" si="16"/>
        <v>46342</v>
      </c>
      <c r="AB49" s="98">
        <f t="shared" si="16"/>
        <v>46343</v>
      </c>
      <c r="AC49" s="98">
        <f t="shared" si="16"/>
        <v>46344</v>
      </c>
      <c r="AD49" s="98">
        <f t="shared" si="16"/>
        <v>46345</v>
      </c>
      <c r="AE49" s="98">
        <f t="shared" si="16"/>
        <v>46346</v>
      </c>
      <c r="AF49" s="167"/>
      <c r="AG49" s="167"/>
      <c r="AH49" s="168"/>
      <c r="AI49" s="167"/>
      <c r="AJ49" s="91"/>
    </row>
    <row r="50" spans="2:37" ht="27" customHeight="1">
      <c r="B50" s="190"/>
      <c r="C50" s="178" t="s">
        <v>8</v>
      </c>
      <c r="D50" s="191"/>
      <c r="E50" s="191"/>
      <c r="F50" s="191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76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67"/>
      <c r="AG50" s="167"/>
      <c r="AH50" s="168"/>
      <c r="AI50" s="167"/>
    </row>
    <row r="51" spans="2:37" ht="27" customHeight="1">
      <c r="B51" s="190"/>
      <c r="C51" s="179"/>
      <c r="D51" s="192"/>
      <c r="E51" s="192"/>
      <c r="F51" s="192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67"/>
      <c r="AG51" s="167"/>
      <c r="AH51" s="168"/>
      <c r="AI51" s="167"/>
    </row>
    <row r="52" spans="2:37" ht="27" customHeight="1">
      <c r="B52" s="190"/>
      <c r="C52" s="179"/>
      <c r="D52" s="192"/>
      <c r="E52" s="192"/>
      <c r="F52" s="192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67"/>
      <c r="AG52" s="167"/>
      <c r="AH52" s="168"/>
      <c r="AI52" s="167"/>
    </row>
    <row r="53" spans="2:37">
      <c r="B53" s="190"/>
      <c r="C53" s="94" t="s">
        <v>9</v>
      </c>
      <c r="D53" s="113" t="s">
        <v>77</v>
      </c>
      <c r="E53" s="113" t="s">
        <v>77</v>
      </c>
      <c r="F53" s="113" t="s">
        <v>72</v>
      </c>
      <c r="G53" s="113" t="s">
        <v>72</v>
      </c>
      <c r="H53" s="113" t="s">
        <v>72</v>
      </c>
      <c r="I53" s="113" t="s">
        <v>72</v>
      </c>
      <c r="J53" s="113" t="s">
        <v>72</v>
      </c>
      <c r="K53" s="113" t="s">
        <v>77</v>
      </c>
      <c r="L53" s="113" t="s">
        <v>77</v>
      </c>
      <c r="M53" s="113" t="s">
        <v>72</v>
      </c>
      <c r="N53" s="113" t="s">
        <v>77</v>
      </c>
      <c r="O53" s="113" t="s">
        <v>72</v>
      </c>
      <c r="P53" s="113" t="s">
        <v>72</v>
      </c>
      <c r="Q53" s="113" t="s">
        <v>72</v>
      </c>
      <c r="R53" s="113" t="s">
        <v>77</v>
      </c>
      <c r="S53" s="113" t="s">
        <v>77</v>
      </c>
      <c r="T53" s="113" t="s">
        <v>72</v>
      </c>
      <c r="U53" s="113" t="s">
        <v>72</v>
      </c>
      <c r="V53" s="113" t="s">
        <v>72</v>
      </c>
      <c r="W53" s="113" t="s">
        <v>72</v>
      </c>
      <c r="X53" s="113" t="s">
        <v>72</v>
      </c>
      <c r="Y53" s="113" t="s">
        <v>77</v>
      </c>
      <c r="Z53" s="113" t="s">
        <v>77</v>
      </c>
      <c r="AA53" s="113" t="s">
        <v>72</v>
      </c>
      <c r="AB53" s="113" t="s">
        <v>72</v>
      </c>
      <c r="AC53" s="113" t="s">
        <v>72</v>
      </c>
      <c r="AD53" s="113" t="s">
        <v>72</v>
      </c>
      <c r="AE53" s="113" t="s">
        <v>72</v>
      </c>
      <c r="AF53" s="94">
        <f>COUNTIF(D53:AE53,"■")</f>
        <v>9</v>
      </c>
      <c r="AG53" s="94">
        <f>COUNTIF(C53:AE53,"○")+COUNTIF(C53:AE53,"■")</f>
        <v>28</v>
      </c>
      <c r="AH53" s="104">
        <v>9</v>
      </c>
      <c r="AI53" s="94" t="str">
        <f>IF(AG53=0,"○",IF(AF53&gt;=AH53,"○","×"))</f>
        <v>○</v>
      </c>
    </row>
    <row r="54" spans="2:37">
      <c r="B54" s="190"/>
      <c r="C54" s="94" t="s">
        <v>44</v>
      </c>
      <c r="D54" s="113" t="s">
        <v>77</v>
      </c>
      <c r="E54" s="113" t="s">
        <v>77</v>
      </c>
      <c r="F54" s="113" t="s">
        <v>72</v>
      </c>
      <c r="G54" s="113" t="s">
        <v>72</v>
      </c>
      <c r="H54" s="113" t="s">
        <v>72</v>
      </c>
      <c r="I54" s="113" t="s">
        <v>72</v>
      </c>
      <c r="J54" s="113" t="s">
        <v>72</v>
      </c>
      <c r="K54" s="113" t="s">
        <v>77</v>
      </c>
      <c r="L54" s="113" t="s">
        <v>77</v>
      </c>
      <c r="M54" s="113" t="s">
        <v>77</v>
      </c>
      <c r="N54" s="113" t="s">
        <v>72</v>
      </c>
      <c r="O54" s="113" t="s">
        <v>72</v>
      </c>
      <c r="P54" s="113" t="s">
        <v>72</v>
      </c>
      <c r="Q54" s="113" t="s">
        <v>72</v>
      </c>
      <c r="R54" s="113" t="s">
        <v>77</v>
      </c>
      <c r="S54" s="113" t="s">
        <v>77</v>
      </c>
      <c r="T54" s="113" t="s">
        <v>72</v>
      </c>
      <c r="U54" s="113" t="s">
        <v>72</v>
      </c>
      <c r="V54" s="113" t="s">
        <v>72</v>
      </c>
      <c r="W54" s="113" t="s">
        <v>72</v>
      </c>
      <c r="X54" s="113" t="s">
        <v>72</v>
      </c>
      <c r="Y54" s="113" t="s">
        <v>77</v>
      </c>
      <c r="Z54" s="113" t="s">
        <v>77</v>
      </c>
      <c r="AA54" s="113" t="s">
        <v>72</v>
      </c>
      <c r="AB54" s="113" t="s">
        <v>72</v>
      </c>
      <c r="AC54" s="113" t="s">
        <v>72</v>
      </c>
      <c r="AD54" s="113" t="s">
        <v>72</v>
      </c>
      <c r="AE54" s="113" t="s">
        <v>72</v>
      </c>
      <c r="AF54" s="94">
        <f>COUNTIF(D54:AE54,"■")</f>
        <v>9</v>
      </c>
      <c r="AG54" s="94">
        <f>COUNTIF(C54:AE54,"○")+COUNTIF(C54:AE54,"■")</f>
        <v>28</v>
      </c>
      <c r="AH54" s="104">
        <v>9</v>
      </c>
      <c r="AI54" s="94" t="str">
        <f>IF(AG54=0,"○",IF(AF54&gt;=AH54,"○","×"))</f>
        <v>○</v>
      </c>
    </row>
    <row r="55" spans="2:37" ht="27" customHeight="1">
      <c r="B55" s="107"/>
      <c r="C55" s="106"/>
      <c r="AH55" s="103"/>
    </row>
    <row r="56" spans="2:37" ht="18.75" customHeight="1">
      <c r="B56" s="190" t="s">
        <v>29</v>
      </c>
      <c r="C56" s="94" t="s">
        <v>1</v>
      </c>
      <c r="D56" s="95">
        <f>$AC$4+IF(WEEKDAY($AC$4,16)=1,0,8-WEEKDAY($AC$4,16))+D58</f>
        <v>46347</v>
      </c>
      <c r="E56" s="95">
        <f t="shared" ref="E56:AE56" si="17">$AC$4+IF(WEEKDAY($AC$4,16)=1,0,8-WEEKDAY($AC$4,16))+E58</f>
        <v>46348</v>
      </c>
      <c r="F56" s="95">
        <f t="shared" si="17"/>
        <v>46349</v>
      </c>
      <c r="G56" s="95">
        <f t="shared" si="17"/>
        <v>46350</v>
      </c>
      <c r="H56" s="95">
        <f t="shared" si="17"/>
        <v>46351</v>
      </c>
      <c r="I56" s="95">
        <f t="shared" si="17"/>
        <v>46352</v>
      </c>
      <c r="J56" s="95">
        <f t="shared" si="17"/>
        <v>46353</v>
      </c>
      <c r="K56" s="95">
        <f t="shared" si="17"/>
        <v>46354</v>
      </c>
      <c r="L56" s="95">
        <f t="shared" si="17"/>
        <v>46355</v>
      </c>
      <c r="M56" s="95">
        <f t="shared" si="17"/>
        <v>46356</v>
      </c>
      <c r="N56" s="95">
        <f t="shared" si="17"/>
        <v>46357</v>
      </c>
      <c r="O56" s="95">
        <f t="shared" si="17"/>
        <v>46358</v>
      </c>
      <c r="P56" s="95">
        <f t="shared" si="17"/>
        <v>46359</v>
      </c>
      <c r="Q56" s="95">
        <f t="shared" si="17"/>
        <v>46360</v>
      </c>
      <c r="R56" s="95">
        <f t="shared" si="17"/>
        <v>46361</v>
      </c>
      <c r="S56" s="95">
        <f t="shared" si="17"/>
        <v>46362</v>
      </c>
      <c r="T56" s="95">
        <f t="shared" si="17"/>
        <v>46363</v>
      </c>
      <c r="U56" s="95">
        <f t="shared" si="17"/>
        <v>46364</v>
      </c>
      <c r="V56" s="95">
        <f t="shared" si="17"/>
        <v>46365</v>
      </c>
      <c r="W56" s="95">
        <f t="shared" si="17"/>
        <v>46366</v>
      </c>
      <c r="X56" s="95">
        <f t="shared" si="17"/>
        <v>46367</v>
      </c>
      <c r="Y56" s="95">
        <f t="shared" si="17"/>
        <v>46368</v>
      </c>
      <c r="Z56" s="95">
        <f t="shared" si="17"/>
        <v>46369</v>
      </c>
      <c r="AA56" s="95">
        <f t="shared" si="17"/>
        <v>46370</v>
      </c>
      <c r="AB56" s="95">
        <f t="shared" si="17"/>
        <v>46371</v>
      </c>
      <c r="AC56" s="95">
        <f t="shared" si="17"/>
        <v>46372</v>
      </c>
      <c r="AD56" s="95">
        <f t="shared" si="17"/>
        <v>46373</v>
      </c>
      <c r="AE56" s="95">
        <f t="shared" si="17"/>
        <v>46374</v>
      </c>
      <c r="AF56" s="167" t="s">
        <v>118</v>
      </c>
      <c r="AG56" s="167" t="s">
        <v>119</v>
      </c>
      <c r="AH56" s="168" t="s">
        <v>117</v>
      </c>
      <c r="AI56" s="167" t="s">
        <v>22</v>
      </c>
      <c r="AK56" s="93"/>
    </row>
    <row r="57" spans="2:37" ht="18" customHeight="1">
      <c r="B57" s="190"/>
      <c r="C57" s="94" t="s">
        <v>2</v>
      </c>
      <c r="D57" s="96">
        <f>$AC$4+IF(WEEKDAY($AC$4,16)=1,0,8-WEEKDAY($AC$4,16))+D58</f>
        <v>46347</v>
      </c>
      <c r="E57" s="96">
        <f t="shared" ref="E57:AE57" si="18">$AC$4+IF(WEEKDAY($AC$4,16)=1,0,8-WEEKDAY($AC$4,16))+E58</f>
        <v>46348</v>
      </c>
      <c r="F57" s="96">
        <f t="shared" si="18"/>
        <v>46349</v>
      </c>
      <c r="G57" s="96">
        <f t="shared" si="18"/>
        <v>46350</v>
      </c>
      <c r="H57" s="96">
        <f t="shared" si="18"/>
        <v>46351</v>
      </c>
      <c r="I57" s="96">
        <f t="shared" si="18"/>
        <v>46352</v>
      </c>
      <c r="J57" s="96">
        <f t="shared" si="18"/>
        <v>46353</v>
      </c>
      <c r="K57" s="96">
        <f t="shared" si="18"/>
        <v>46354</v>
      </c>
      <c r="L57" s="96">
        <f t="shared" si="18"/>
        <v>46355</v>
      </c>
      <c r="M57" s="96">
        <f t="shared" si="18"/>
        <v>46356</v>
      </c>
      <c r="N57" s="96">
        <f t="shared" si="18"/>
        <v>46357</v>
      </c>
      <c r="O57" s="96">
        <f t="shared" si="18"/>
        <v>46358</v>
      </c>
      <c r="P57" s="96">
        <f t="shared" si="18"/>
        <v>46359</v>
      </c>
      <c r="Q57" s="96">
        <f t="shared" si="18"/>
        <v>46360</v>
      </c>
      <c r="R57" s="96">
        <f t="shared" si="18"/>
        <v>46361</v>
      </c>
      <c r="S57" s="96">
        <f t="shared" si="18"/>
        <v>46362</v>
      </c>
      <c r="T57" s="96">
        <f t="shared" si="18"/>
        <v>46363</v>
      </c>
      <c r="U57" s="96">
        <f t="shared" si="18"/>
        <v>46364</v>
      </c>
      <c r="V57" s="96">
        <f t="shared" si="18"/>
        <v>46365</v>
      </c>
      <c r="W57" s="96">
        <f t="shared" si="18"/>
        <v>46366</v>
      </c>
      <c r="X57" s="96">
        <f t="shared" si="18"/>
        <v>46367</v>
      </c>
      <c r="Y57" s="96">
        <f t="shared" si="18"/>
        <v>46368</v>
      </c>
      <c r="Z57" s="96">
        <f t="shared" si="18"/>
        <v>46369</v>
      </c>
      <c r="AA57" s="96">
        <f t="shared" si="18"/>
        <v>46370</v>
      </c>
      <c r="AB57" s="96">
        <f t="shared" si="18"/>
        <v>46371</v>
      </c>
      <c r="AC57" s="96">
        <f t="shared" si="18"/>
        <v>46372</v>
      </c>
      <c r="AD57" s="96">
        <f t="shared" si="18"/>
        <v>46373</v>
      </c>
      <c r="AE57" s="96">
        <f t="shared" si="18"/>
        <v>46374</v>
      </c>
      <c r="AF57" s="167"/>
      <c r="AG57" s="167"/>
      <c r="AH57" s="168"/>
      <c r="AI57" s="167"/>
    </row>
    <row r="58" spans="2:37" ht="27" hidden="1" customHeight="1">
      <c r="B58" s="190"/>
      <c r="C58" s="94"/>
      <c r="D58" s="97">
        <v>84</v>
      </c>
      <c r="E58" s="97">
        <v>85</v>
      </c>
      <c r="F58" s="97">
        <v>86</v>
      </c>
      <c r="G58" s="97">
        <v>87</v>
      </c>
      <c r="H58" s="97">
        <v>88</v>
      </c>
      <c r="I58" s="97">
        <v>89</v>
      </c>
      <c r="J58" s="97">
        <v>90</v>
      </c>
      <c r="K58" s="97">
        <v>91</v>
      </c>
      <c r="L58" s="97">
        <v>92</v>
      </c>
      <c r="M58" s="97">
        <v>93</v>
      </c>
      <c r="N58" s="97">
        <v>94</v>
      </c>
      <c r="O58" s="97">
        <v>95</v>
      </c>
      <c r="P58" s="97">
        <v>96</v>
      </c>
      <c r="Q58" s="97">
        <v>97</v>
      </c>
      <c r="R58" s="97">
        <v>98</v>
      </c>
      <c r="S58" s="97">
        <v>99</v>
      </c>
      <c r="T58" s="97">
        <v>100</v>
      </c>
      <c r="U58" s="97">
        <v>101</v>
      </c>
      <c r="V58" s="97">
        <v>102</v>
      </c>
      <c r="W58" s="97">
        <v>103</v>
      </c>
      <c r="X58" s="97">
        <v>104</v>
      </c>
      <c r="Y58" s="97">
        <v>105</v>
      </c>
      <c r="Z58" s="97">
        <v>106</v>
      </c>
      <c r="AA58" s="97">
        <v>107</v>
      </c>
      <c r="AB58" s="97">
        <v>108</v>
      </c>
      <c r="AC58" s="97">
        <v>109</v>
      </c>
      <c r="AD58" s="97">
        <v>110</v>
      </c>
      <c r="AE58" s="97">
        <v>111</v>
      </c>
      <c r="AF58" s="167"/>
      <c r="AG58" s="167"/>
      <c r="AH58" s="168"/>
      <c r="AI58" s="167"/>
      <c r="AJ58" s="91"/>
    </row>
    <row r="59" spans="2:37" ht="27" hidden="1" customHeight="1">
      <c r="B59" s="190"/>
      <c r="C59" s="94"/>
      <c r="D59" s="97">
        <f t="shared" ref="D59:AE59" si="19">WEEKDAY(D13)</f>
        <v>7</v>
      </c>
      <c r="E59" s="97">
        <f t="shared" si="19"/>
        <v>1</v>
      </c>
      <c r="F59" s="97">
        <f t="shared" si="19"/>
        <v>2</v>
      </c>
      <c r="G59" s="97">
        <f t="shared" si="19"/>
        <v>3</v>
      </c>
      <c r="H59" s="97">
        <f t="shared" si="19"/>
        <v>4</v>
      </c>
      <c r="I59" s="97">
        <f t="shared" si="19"/>
        <v>5</v>
      </c>
      <c r="J59" s="97">
        <f t="shared" si="19"/>
        <v>6</v>
      </c>
      <c r="K59" s="97">
        <f t="shared" si="19"/>
        <v>7</v>
      </c>
      <c r="L59" s="97">
        <f t="shared" si="19"/>
        <v>1</v>
      </c>
      <c r="M59" s="97">
        <f t="shared" si="19"/>
        <v>2</v>
      </c>
      <c r="N59" s="97">
        <f t="shared" si="19"/>
        <v>3</v>
      </c>
      <c r="O59" s="97">
        <f t="shared" si="19"/>
        <v>4</v>
      </c>
      <c r="P59" s="97">
        <f t="shared" si="19"/>
        <v>5</v>
      </c>
      <c r="Q59" s="97">
        <f t="shared" si="19"/>
        <v>6</v>
      </c>
      <c r="R59" s="97">
        <f t="shared" si="19"/>
        <v>7</v>
      </c>
      <c r="S59" s="97">
        <f t="shared" si="19"/>
        <v>1</v>
      </c>
      <c r="T59" s="97">
        <f t="shared" si="19"/>
        <v>2</v>
      </c>
      <c r="U59" s="97">
        <f t="shared" si="19"/>
        <v>3</v>
      </c>
      <c r="V59" s="97">
        <f t="shared" si="19"/>
        <v>4</v>
      </c>
      <c r="W59" s="97">
        <f t="shared" si="19"/>
        <v>5</v>
      </c>
      <c r="X59" s="97">
        <f t="shared" si="19"/>
        <v>6</v>
      </c>
      <c r="Y59" s="97">
        <f t="shared" si="19"/>
        <v>7</v>
      </c>
      <c r="Z59" s="97">
        <f t="shared" si="19"/>
        <v>1</v>
      </c>
      <c r="AA59" s="97">
        <f t="shared" si="19"/>
        <v>2</v>
      </c>
      <c r="AB59" s="97">
        <f t="shared" si="19"/>
        <v>3</v>
      </c>
      <c r="AC59" s="97">
        <f t="shared" si="19"/>
        <v>4</v>
      </c>
      <c r="AD59" s="97">
        <f t="shared" si="19"/>
        <v>5</v>
      </c>
      <c r="AE59" s="97">
        <f t="shared" si="19"/>
        <v>6</v>
      </c>
      <c r="AF59" s="167"/>
      <c r="AG59" s="167"/>
      <c r="AH59" s="168"/>
      <c r="AI59" s="167"/>
      <c r="AJ59" s="91"/>
    </row>
    <row r="60" spans="2:37" ht="18" customHeight="1">
      <c r="B60" s="190"/>
      <c r="C60" s="94" t="s">
        <v>3</v>
      </c>
      <c r="D60" s="98">
        <f t="shared" ref="D60:AE60" si="20">D57</f>
        <v>46347</v>
      </c>
      <c r="E60" s="98">
        <f t="shared" si="20"/>
        <v>46348</v>
      </c>
      <c r="F60" s="105">
        <f t="shared" si="20"/>
        <v>46349</v>
      </c>
      <c r="G60" s="98">
        <f t="shared" si="20"/>
        <v>46350</v>
      </c>
      <c r="H60" s="98">
        <f t="shared" si="20"/>
        <v>46351</v>
      </c>
      <c r="I60" s="98">
        <f t="shared" si="20"/>
        <v>46352</v>
      </c>
      <c r="J60" s="98">
        <f t="shared" si="20"/>
        <v>46353</v>
      </c>
      <c r="K60" s="98">
        <f t="shared" si="20"/>
        <v>46354</v>
      </c>
      <c r="L60" s="98">
        <f t="shared" si="20"/>
        <v>46355</v>
      </c>
      <c r="M60" s="98">
        <f t="shared" si="20"/>
        <v>46356</v>
      </c>
      <c r="N60" s="98">
        <f t="shared" si="20"/>
        <v>46357</v>
      </c>
      <c r="O60" s="98">
        <f t="shared" si="20"/>
        <v>46358</v>
      </c>
      <c r="P60" s="98">
        <f t="shared" si="20"/>
        <v>46359</v>
      </c>
      <c r="Q60" s="98">
        <f t="shared" si="20"/>
        <v>46360</v>
      </c>
      <c r="R60" s="98">
        <f t="shared" si="20"/>
        <v>46361</v>
      </c>
      <c r="S60" s="98">
        <f t="shared" si="20"/>
        <v>46362</v>
      </c>
      <c r="T60" s="98">
        <f t="shared" si="20"/>
        <v>46363</v>
      </c>
      <c r="U60" s="98">
        <f t="shared" si="20"/>
        <v>46364</v>
      </c>
      <c r="V60" s="98">
        <f t="shared" si="20"/>
        <v>46365</v>
      </c>
      <c r="W60" s="98">
        <f t="shared" si="20"/>
        <v>46366</v>
      </c>
      <c r="X60" s="98">
        <f t="shared" si="20"/>
        <v>46367</v>
      </c>
      <c r="Y60" s="98">
        <f t="shared" si="20"/>
        <v>46368</v>
      </c>
      <c r="Z60" s="98">
        <f t="shared" si="20"/>
        <v>46369</v>
      </c>
      <c r="AA60" s="98">
        <f t="shared" si="20"/>
        <v>46370</v>
      </c>
      <c r="AB60" s="98">
        <f t="shared" si="20"/>
        <v>46371</v>
      </c>
      <c r="AC60" s="98">
        <f t="shared" si="20"/>
        <v>46372</v>
      </c>
      <c r="AD60" s="98">
        <f t="shared" si="20"/>
        <v>46373</v>
      </c>
      <c r="AE60" s="98">
        <f t="shared" si="20"/>
        <v>46374</v>
      </c>
      <c r="AF60" s="167"/>
      <c r="AG60" s="167"/>
      <c r="AH60" s="168"/>
      <c r="AI60" s="167"/>
      <c r="AJ60" s="91"/>
    </row>
    <row r="61" spans="2:37" ht="27" customHeight="1">
      <c r="B61" s="190"/>
      <c r="C61" s="178" t="s">
        <v>8</v>
      </c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91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 t="s">
        <v>124</v>
      </c>
      <c r="AF61" s="167"/>
      <c r="AG61" s="167"/>
      <c r="AH61" s="168"/>
      <c r="AI61" s="167"/>
    </row>
    <row r="62" spans="2:37" ht="27" customHeight="1">
      <c r="B62" s="190"/>
      <c r="C62" s="179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92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67"/>
      <c r="AG62" s="167"/>
      <c r="AH62" s="168"/>
      <c r="AI62" s="167"/>
    </row>
    <row r="63" spans="2:37" ht="27" customHeight="1">
      <c r="B63" s="190"/>
      <c r="C63" s="179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92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67"/>
      <c r="AG63" s="167"/>
      <c r="AH63" s="168"/>
      <c r="AI63" s="167"/>
    </row>
    <row r="64" spans="2:37">
      <c r="B64" s="190"/>
      <c r="C64" s="94" t="s">
        <v>9</v>
      </c>
      <c r="D64" s="113" t="s">
        <v>77</v>
      </c>
      <c r="E64" s="113" t="s">
        <v>77</v>
      </c>
      <c r="F64" s="113" t="s">
        <v>77</v>
      </c>
      <c r="G64" s="113" t="s">
        <v>72</v>
      </c>
      <c r="H64" s="113" t="s">
        <v>72</v>
      </c>
      <c r="I64" s="113" t="s">
        <v>72</v>
      </c>
      <c r="J64" s="113" t="s">
        <v>72</v>
      </c>
      <c r="K64" s="113" t="s">
        <v>77</v>
      </c>
      <c r="L64" s="113" t="s">
        <v>77</v>
      </c>
      <c r="M64" s="113" t="s">
        <v>72</v>
      </c>
      <c r="N64" s="113" t="s">
        <v>72</v>
      </c>
      <c r="O64" s="113" t="s">
        <v>72</v>
      </c>
      <c r="P64" s="113" t="s">
        <v>72</v>
      </c>
      <c r="Q64" s="113" t="s">
        <v>72</v>
      </c>
      <c r="R64" s="113" t="s">
        <v>77</v>
      </c>
      <c r="S64" s="113" t="s">
        <v>77</v>
      </c>
      <c r="T64" s="113" t="s">
        <v>72</v>
      </c>
      <c r="U64" s="113" t="s">
        <v>72</v>
      </c>
      <c r="V64" s="113" t="s">
        <v>72</v>
      </c>
      <c r="W64" s="113" t="s">
        <v>72</v>
      </c>
      <c r="X64" s="113" t="s">
        <v>72</v>
      </c>
      <c r="Y64" s="113" t="s">
        <v>77</v>
      </c>
      <c r="Z64" s="113" t="s">
        <v>77</v>
      </c>
      <c r="AA64" s="113" t="s">
        <v>72</v>
      </c>
      <c r="AB64" s="113" t="s">
        <v>72</v>
      </c>
      <c r="AC64" s="113" t="s">
        <v>72</v>
      </c>
      <c r="AD64" s="113" t="s">
        <v>72</v>
      </c>
      <c r="AE64" s="113" t="s">
        <v>72</v>
      </c>
      <c r="AF64" s="94">
        <f>COUNTIF(D64:AE64,"■")</f>
        <v>9</v>
      </c>
      <c r="AG64" s="94">
        <f>COUNTIF(C64:AE64,"○")+COUNTIF(C64:AE64,"■")</f>
        <v>28</v>
      </c>
      <c r="AH64" s="104">
        <v>9</v>
      </c>
      <c r="AI64" s="94" t="str">
        <f>IF(AG64=0,"○",IF(AF64&gt;=AH64,"○","×"))</f>
        <v>○</v>
      </c>
      <c r="AJ64" s="93"/>
    </row>
    <row r="65" spans="2:38">
      <c r="B65" s="190"/>
      <c r="C65" s="94" t="s">
        <v>44</v>
      </c>
      <c r="D65" s="113" t="s">
        <v>77</v>
      </c>
      <c r="E65" s="113" t="s">
        <v>77</v>
      </c>
      <c r="F65" s="113" t="s">
        <v>77</v>
      </c>
      <c r="G65" s="113" t="s">
        <v>72</v>
      </c>
      <c r="H65" s="113" t="s">
        <v>72</v>
      </c>
      <c r="I65" s="113" t="s">
        <v>72</v>
      </c>
      <c r="J65" s="113" t="s">
        <v>72</v>
      </c>
      <c r="K65" s="113" t="s">
        <v>77</v>
      </c>
      <c r="L65" s="113" t="s">
        <v>77</v>
      </c>
      <c r="M65" s="113" t="s">
        <v>72</v>
      </c>
      <c r="N65" s="113" t="s">
        <v>72</v>
      </c>
      <c r="O65" s="113" t="s">
        <v>72</v>
      </c>
      <c r="P65" s="113" t="s">
        <v>72</v>
      </c>
      <c r="Q65" s="113" t="s">
        <v>72</v>
      </c>
      <c r="R65" s="113" t="s">
        <v>77</v>
      </c>
      <c r="S65" s="113" t="s">
        <v>77</v>
      </c>
      <c r="T65" s="113" t="s">
        <v>72</v>
      </c>
      <c r="U65" s="113" t="s">
        <v>72</v>
      </c>
      <c r="V65" s="113" t="s">
        <v>72</v>
      </c>
      <c r="W65" s="113" t="s">
        <v>72</v>
      </c>
      <c r="X65" s="113" t="s">
        <v>72</v>
      </c>
      <c r="Y65" s="113" t="s">
        <v>77</v>
      </c>
      <c r="Z65" s="113" t="s">
        <v>77</v>
      </c>
      <c r="AA65" s="113" t="s">
        <v>72</v>
      </c>
      <c r="AB65" s="113" t="s">
        <v>72</v>
      </c>
      <c r="AC65" s="113" t="s">
        <v>72</v>
      </c>
      <c r="AD65" s="113" t="s">
        <v>72</v>
      </c>
      <c r="AE65" s="113" t="s">
        <v>72</v>
      </c>
      <c r="AF65" s="94">
        <f>COUNTIF(D65:AE65,"■")</f>
        <v>9</v>
      </c>
      <c r="AG65" s="94">
        <f>COUNTIF(C65:AE65,"○")+COUNTIF(C65:AE65,"■")</f>
        <v>28</v>
      </c>
      <c r="AH65" s="104">
        <v>9</v>
      </c>
      <c r="AI65" s="94" t="str">
        <f>IF(AG65=0,"○",IF(AF65&gt;=AH65,"○","×"))</f>
        <v>○</v>
      </c>
    </row>
    <row r="66" spans="2:38" ht="27" customHeight="1">
      <c r="B66" s="107"/>
      <c r="C66" s="108"/>
      <c r="AH66" s="103"/>
    </row>
    <row r="67" spans="2:38" ht="18.75" customHeight="1">
      <c r="B67" s="190"/>
      <c r="C67" s="94" t="s">
        <v>1</v>
      </c>
      <c r="D67" s="95">
        <f>$AC$4+IF(WEEKDAY($AC$4,16)=1,0,8-WEEKDAY($AC$4,16))+D69</f>
        <v>46375</v>
      </c>
      <c r="E67" s="95">
        <f t="shared" ref="E67:AE67" si="21">$AC$4+IF(WEEKDAY($AC$4,16)=1,0,8-WEEKDAY($AC$4,16))+E69</f>
        <v>46376</v>
      </c>
      <c r="F67" s="95">
        <f t="shared" si="21"/>
        <v>46377</v>
      </c>
      <c r="G67" s="95">
        <f t="shared" si="21"/>
        <v>46378</v>
      </c>
      <c r="H67" s="95">
        <f t="shared" si="21"/>
        <v>46379</v>
      </c>
      <c r="I67" s="95">
        <f t="shared" si="21"/>
        <v>46380</v>
      </c>
      <c r="J67" s="95">
        <f t="shared" si="21"/>
        <v>46381</v>
      </c>
      <c r="K67" s="95">
        <f t="shared" si="21"/>
        <v>46382</v>
      </c>
      <c r="L67" s="95">
        <f t="shared" si="21"/>
        <v>46383</v>
      </c>
      <c r="M67" s="95">
        <f t="shared" si="21"/>
        <v>46384</v>
      </c>
      <c r="N67" s="95">
        <f t="shared" si="21"/>
        <v>46385</v>
      </c>
      <c r="O67" s="95">
        <f t="shared" si="21"/>
        <v>46386</v>
      </c>
      <c r="P67" s="95">
        <f t="shared" si="21"/>
        <v>46387</v>
      </c>
      <c r="Q67" s="95">
        <f t="shared" si="21"/>
        <v>46388</v>
      </c>
      <c r="R67" s="95">
        <f t="shared" si="21"/>
        <v>46389</v>
      </c>
      <c r="S67" s="95">
        <f t="shared" si="21"/>
        <v>46390</v>
      </c>
      <c r="T67" s="95">
        <f t="shared" si="21"/>
        <v>46391</v>
      </c>
      <c r="U67" s="95">
        <f t="shared" si="21"/>
        <v>46392</v>
      </c>
      <c r="V67" s="95">
        <f t="shared" si="21"/>
        <v>46393</v>
      </c>
      <c r="W67" s="95">
        <f t="shared" si="21"/>
        <v>46394</v>
      </c>
      <c r="X67" s="95">
        <f t="shared" si="21"/>
        <v>46395</v>
      </c>
      <c r="Y67" s="95">
        <f t="shared" si="21"/>
        <v>46396</v>
      </c>
      <c r="Z67" s="95">
        <f t="shared" si="21"/>
        <v>46397</v>
      </c>
      <c r="AA67" s="95">
        <f t="shared" si="21"/>
        <v>46398</v>
      </c>
      <c r="AB67" s="95">
        <f t="shared" si="21"/>
        <v>46399</v>
      </c>
      <c r="AC67" s="95">
        <f t="shared" si="21"/>
        <v>46400</v>
      </c>
      <c r="AD67" s="95">
        <f t="shared" si="21"/>
        <v>46401</v>
      </c>
      <c r="AE67" s="95">
        <f t="shared" si="21"/>
        <v>46402</v>
      </c>
      <c r="AF67" s="167" t="s">
        <v>118</v>
      </c>
      <c r="AG67" s="167" t="s">
        <v>119</v>
      </c>
      <c r="AH67" s="168" t="s">
        <v>117</v>
      </c>
      <c r="AI67" s="167" t="s">
        <v>22</v>
      </c>
      <c r="AK67" s="93"/>
    </row>
    <row r="68" spans="2:38">
      <c r="B68" s="190"/>
      <c r="C68" s="94" t="s">
        <v>2</v>
      </c>
      <c r="D68" s="96">
        <f>$AC$4+IF(WEEKDAY($AC$4,16)=1,0,8-WEEKDAY($AC$4,16))+D69</f>
        <v>46375</v>
      </c>
      <c r="E68" s="96">
        <f t="shared" ref="E68:AE68" si="22">$AC$4+IF(WEEKDAY($AC$4,16)=1,0,8-WEEKDAY($AC$4,16))+E69</f>
        <v>46376</v>
      </c>
      <c r="F68" s="96">
        <f t="shared" si="22"/>
        <v>46377</v>
      </c>
      <c r="G68" s="96">
        <f t="shared" si="22"/>
        <v>46378</v>
      </c>
      <c r="H68" s="96">
        <f t="shared" si="22"/>
        <v>46379</v>
      </c>
      <c r="I68" s="96">
        <f t="shared" si="22"/>
        <v>46380</v>
      </c>
      <c r="J68" s="96">
        <f t="shared" si="22"/>
        <v>46381</v>
      </c>
      <c r="K68" s="96">
        <f t="shared" si="22"/>
        <v>46382</v>
      </c>
      <c r="L68" s="96">
        <f t="shared" si="22"/>
        <v>46383</v>
      </c>
      <c r="M68" s="96">
        <f t="shared" si="22"/>
        <v>46384</v>
      </c>
      <c r="N68" s="96">
        <f t="shared" si="22"/>
        <v>46385</v>
      </c>
      <c r="O68" s="96">
        <f t="shared" si="22"/>
        <v>46386</v>
      </c>
      <c r="P68" s="96">
        <f t="shared" si="22"/>
        <v>46387</v>
      </c>
      <c r="Q68" s="96">
        <f t="shared" si="22"/>
        <v>46388</v>
      </c>
      <c r="R68" s="96">
        <f t="shared" si="22"/>
        <v>46389</v>
      </c>
      <c r="S68" s="96">
        <f t="shared" si="22"/>
        <v>46390</v>
      </c>
      <c r="T68" s="96">
        <f t="shared" si="22"/>
        <v>46391</v>
      </c>
      <c r="U68" s="96">
        <f t="shared" si="22"/>
        <v>46392</v>
      </c>
      <c r="V68" s="96">
        <f t="shared" si="22"/>
        <v>46393</v>
      </c>
      <c r="W68" s="96">
        <f t="shared" si="22"/>
        <v>46394</v>
      </c>
      <c r="X68" s="96">
        <f t="shared" si="22"/>
        <v>46395</v>
      </c>
      <c r="Y68" s="96">
        <f t="shared" si="22"/>
        <v>46396</v>
      </c>
      <c r="Z68" s="96">
        <f t="shared" si="22"/>
        <v>46397</v>
      </c>
      <c r="AA68" s="96">
        <f t="shared" si="22"/>
        <v>46398</v>
      </c>
      <c r="AB68" s="96">
        <f t="shared" si="22"/>
        <v>46399</v>
      </c>
      <c r="AC68" s="96">
        <f t="shared" si="22"/>
        <v>46400</v>
      </c>
      <c r="AD68" s="96">
        <f t="shared" si="22"/>
        <v>46401</v>
      </c>
      <c r="AE68" s="96">
        <f t="shared" si="22"/>
        <v>46402</v>
      </c>
      <c r="AF68" s="167"/>
      <c r="AG68" s="167"/>
      <c r="AH68" s="168"/>
      <c r="AI68" s="167"/>
    </row>
    <row r="69" spans="2:38" ht="16.5" hidden="1" customHeight="1">
      <c r="B69" s="190"/>
      <c r="C69" s="94"/>
      <c r="D69" s="97">
        <v>112</v>
      </c>
      <c r="E69" s="97">
        <v>113</v>
      </c>
      <c r="F69" s="97">
        <v>114</v>
      </c>
      <c r="G69" s="97">
        <v>115</v>
      </c>
      <c r="H69" s="97">
        <v>116</v>
      </c>
      <c r="I69" s="97">
        <v>117</v>
      </c>
      <c r="J69" s="97">
        <v>118</v>
      </c>
      <c r="K69" s="97">
        <v>119</v>
      </c>
      <c r="L69" s="97">
        <v>120</v>
      </c>
      <c r="M69" s="97">
        <v>121</v>
      </c>
      <c r="N69" s="97">
        <v>122</v>
      </c>
      <c r="O69" s="97">
        <v>123</v>
      </c>
      <c r="P69" s="97">
        <v>124</v>
      </c>
      <c r="Q69" s="97">
        <v>125</v>
      </c>
      <c r="R69" s="97">
        <v>126</v>
      </c>
      <c r="S69" s="97">
        <v>127</v>
      </c>
      <c r="T69" s="97">
        <v>128</v>
      </c>
      <c r="U69" s="97">
        <v>129</v>
      </c>
      <c r="V69" s="97">
        <v>130</v>
      </c>
      <c r="W69" s="97">
        <v>131</v>
      </c>
      <c r="X69" s="97">
        <v>132</v>
      </c>
      <c r="Y69" s="97">
        <v>133</v>
      </c>
      <c r="Z69" s="97">
        <v>134</v>
      </c>
      <c r="AA69" s="97">
        <v>135</v>
      </c>
      <c r="AB69" s="97">
        <v>136</v>
      </c>
      <c r="AC69" s="97">
        <v>137</v>
      </c>
      <c r="AD69" s="97">
        <v>138</v>
      </c>
      <c r="AE69" s="97">
        <v>139</v>
      </c>
      <c r="AF69" s="167"/>
      <c r="AG69" s="167"/>
      <c r="AH69" s="168"/>
      <c r="AI69" s="167"/>
      <c r="AJ69" s="91"/>
    </row>
    <row r="70" spans="2:38" ht="16.5" hidden="1" customHeight="1">
      <c r="B70" s="190"/>
      <c r="C70" s="94"/>
      <c r="D70" s="97">
        <f t="shared" ref="D70:AE70" si="23">WEEKDAY(D13)</f>
        <v>7</v>
      </c>
      <c r="E70" s="97">
        <f t="shared" si="23"/>
        <v>1</v>
      </c>
      <c r="F70" s="97">
        <f t="shared" si="23"/>
        <v>2</v>
      </c>
      <c r="G70" s="97">
        <f t="shared" si="23"/>
        <v>3</v>
      </c>
      <c r="H70" s="97">
        <f t="shared" si="23"/>
        <v>4</v>
      </c>
      <c r="I70" s="97">
        <f t="shared" si="23"/>
        <v>5</v>
      </c>
      <c r="J70" s="97">
        <f t="shared" si="23"/>
        <v>6</v>
      </c>
      <c r="K70" s="97">
        <f t="shared" si="23"/>
        <v>7</v>
      </c>
      <c r="L70" s="97">
        <f t="shared" si="23"/>
        <v>1</v>
      </c>
      <c r="M70" s="97">
        <f t="shared" si="23"/>
        <v>2</v>
      </c>
      <c r="N70" s="97">
        <f t="shared" si="23"/>
        <v>3</v>
      </c>
      <c r="O70" s="97">
        <f t="shared" si="23"/>
        <v>4</v>
      </c>
      <c r="P70" s="97">
        <f t="shared" si="23"/>
        <v>5</v>
      </c>
      <c r="Q70" s="97">
        <f t="shared" si="23"/>
        <v>6</v>
      </c>
      <c r="R70" s="97">
        <f t="shared" si="23"/>
        <v>7</v>
      </c>
      <c r="S70" s="97">
        <f t="shared" si="23"/>
        <v>1</v>
      </c>
      <c r="T70" s="97">
        <f t="shared" si="23"/>
        <v>2</v>
      </c>
      <c r="U70" s="97">
        <f t="shared" si="23"/>
        <v>3</v>
      </c>
      <c r="V70" s="97">
        <f t="shared" si="23"/>
        <v>4</v>
      </c>
      <c r="W70" s="97">
        <f t="shared" si="23"/>
        <v>5</v>
      </c>
      <c r="X70" s="97">
        <f t="shared" si="23"/>
        <v>6</v>
      </c>
      <c r="Y70" s="97">
        <f t="shared" si="23"/>
        <v>7</v>
      </c>
      <c r="Z70" s="97">
        <f t="shared" si="23"/>
        <v>1</v>
      </c>
      <c r="AA70" s="97">
        <f t="shared" si="23"/>
        <v>2</v>
      </c>
      <c r="AB70" s="97">
        <f t="shared" si="23"/>
        <v>3</v>
      </c>
      <c r="AC70" s="97">
        <f t="shared" si="23"/>
        <v>4</v>
      </c>
      <c r="AD70" s="97">
        <f t="shared" si="23"/>
        <v>5</v>
      </c>
      <c r="AE70" s="97">
        <f t="shared" si="23"/>
        <v>6</v>
      </c>
      <c r="AF70" s="167"/>
      <c r="AG70" s="167"/>
      <c r="AH70" s="168"/>
      <c r="AI70" s="167"/>
      <c r="AJ70" s="91"/>
    </row>
    <row r="71" spans="2:38">
      <c r="B71" s="190"/>
      <c r="C71" s="94" t="s">
        <v>3</v>
      </c>
      <c r="D71" s="98">
        <f t="shared" ref="D71:AE71" si="24">D68</f>
        <v>46375</v>
      </c>
      <c r="E71" s="98">
        <f t="shared" si="24"/>
        <v>46376</v>
      </c>
      <c r="F71" s="98">
        <f t="shared" si="24"/>
        <v>46377</v>
      </c>
      <c r="G71" s="98">
        <f t="shared" si="24"/>
        <v>46378</v>
      </c>
      <c r="H71" s="98">
        <f t="shared" si="24"/>
        <v>46379</v>
      </c>
      <c r="I71" s="98">
        <f t="shared" si="24"/>
        <v>46380</v>
      </c>
      <c r="J71" s="98">
        <f t="shared" si="24"/>
        <v>46381</v>
      </c>
      <c r="K71" s="98">
        <f t="shared" si="24"/>
        <v>46382</v>
      </c>
      <c r="L71" s="98">
        <f t="shared" si="24"/>
        <v>46383</v>
      </c>
      <c r="M71" s="98">
        <f t="shared" si="24"/>
        <v>46384</v>
      </c>
      <c r="N71" s="98">
        <f t="shared" si="24"/>
        <v>46385</v>
      </c>
      <c r="O71" s="98">
        <f t="shared" si="24"/>
        <v>46386</v>
      </c>
      <c r="P71" s="98">
        <f t="shared" si="24"/>
        <v>46387</v>
      </c>
      <c r="Q71" s="98">
        <f t="shared" si="24"/>
        <v>46388</v>
      </c>
      <c r="R71" s="98">
        <f t="shared" si="24"/>
        <v>46389</v>
      </c>
      <c r="S71" s="98">
        <f t="shared" si="24"/>
        <v>46390</v>
      </c>
      <c r="T71" s="98">
        <f t="shared" si="24"/>
        <v>46391</v>
      </c>
      <c r="U71" s="98">
        <f t="shared" si="24"/>
        <v>46392</v>
      </c>
      <c r="V71" s="98">
        <f t="shared" si="24"/>
        <v>46393</v>
      </c>
      <c r="W71" s="98">
        <f t="shared" si="24"/>
        <v>46394</v>
      </c>
      <c r="X71" s="98">
        <f t="shared" si="24"/>
        <v>46395</v>
      </c>
      <c r="Y71" s="98">
        <f t="shared" si="24"/>
        <v>46396</v>
      </c>
      <c r="Z71" s="98">
        <f t="shared" si="24"/>
        <v>46397</v>
      </c>
      <c r="AA71" s="98">
        <f t="shared" si="24"/>
        <v>46398</v>
      </c>
      <c r="AB71" s="98">
        <f t="shared" si="24"/>
        <v>46399</v>
      </c>
      <c r="AC71" s="98">
        <f t="shared" si="24"/>
        <v>46400</v>
      </c>
      <c r="AD71" s="98">
        <f t="shared" si="24"/>
        <v>46401</v>
      </c>
      <c r="AE71" s="98">
        <f t="shared" si="24"/>
        <v>46402</v>
      </c>
      <c r="AF71" s="167"/>
      <c r="AG71" s="167"/>
      <c r="AH71" s="168"/>
      <c r="AI71" s="167"/>
      <c r="AJ71" s="91"/>
    </row>
    <row r="72" spans="2:38" ht="27" customHeight="1">
      <c r="B72" s="190"/>
      <c r="C72" s="178" t="s">
        <v>8</v>
      </c>
      <c r="D72" s="191"/>
      <c r="E72" s="180"/>
      <c r="F72" s="176" t="s">
        <v>18</v>
      </c>
      <c r="G72" s="185"/>
      <c r="H72" s="185"/>
      <c r="I72" s="185"/>
      <c r="J72" s="185"/>
      <c r="K72" s="185"/>
      <c r="L72" s="185"/>
      <c r="M72" s="193" t="s">
        <v>121</v>
      </c>
      <c r="N72" s="180"/>
      <c r="O72" s="180"/>
      <c r="P72" s="180"/>
      <c r="Q72" s="180"/>
      <c r="R72" s="191"/>
      <c r="S72" s="180"/>
      <c r="T72" s="180"/>
      <c r="U72" s="180"/>
      <c r="V72" s="180"/>
      <c r="W72" s="180"/>
      <c r="X72" s="176"/>
      <c r="Y72" s="180"/>
      <c r="Z72" s="180"/>
      <c r="AA72" s="180"/>
      <c r="AB72" s="180"/>
      <c r="AC72" s="180"/>
      <c r="AD72" s="180"/>
      <c r="AE72" s="180"/>
      <c r="AF72" s="167"/>
      <c r="AG72" s="167"/>
      <c r="AH72" s="168"/>
      <c r="AI72" s="167"/>
    </row>
    <row r="73" spans="2:38" ht="27" customHeight="1">
      <c r="B73" s="190"/>
      <c r="C73" s="179"/>
      <c r="D73" s="192"/>
      <c r="E73" s="181"/>
      <c r="F73" s="177"/>
      <c r="G73" s="186"/>
      <c r="H73" s="186"/>
      <c r="I73" s="186"/>
      <c r="J73" s="186"/>
      <c r="K73" s="186"/>
      <c r="L73" s="186"/>
      <c r="M73" s="194"/>
      <c r="N73" s="181"/>
      <c r="O73" s="181"/>
      <c r="P73" s="181"/>
      <c r="Q73" s="181"/>
      <c r="R73" s="192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67"/>
      <c r="AG73" s="167"/>
      <c r="AH73" s="168"/>
      <c r="AI73" s="167"/>
    </row>
    <row r="74" spans="2:38" ht="27" customHeight="1">
      <c r="B74" s="190"/>
      <c r="C74" s="179"/>
      <c r="D74" s="192"/>
      <c r="E74" s="181"/>
      <c r="F74" s="213"/>
      <c r="G74" s="212"/>
      <c r="H74" s="212"/>
      <c r="I74" s="212"/>
      <c r="J74" s="212"/>
      <c r="K74" s="212"/>
      <c r="L74" s="212"/>
      <c r="M74" s="195"/>
      <c r="N74" s="181"/>
      <c r="O74" s="181"/>
      <c r="P74" s="181"/>
      <c r="Q74" s="181"/>
      <c r="R74" s="192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67"/>
      <c r="AG74" s="167"/>
      <c r="AH74" s="168"/>
      <c r="AI74" s="167"/>
    </row>
    <row r="75" spans="2:38">
      <c r="B75" s="190"/>
      <c r="C75" s="94" t="s">
        <v>9</v>
      </c>
      <c r="D75" s="113" t="s">
        <v>77</v>
      </c>
      <c r="E75" s="113" t="s">
        <v>77</v>
      </c>
      <c r="F75" s="113" t="s">
        <v>78</v>
      </c>
      <c r="G75" s="113" t="s">
        <v>78</v>
      </c>
      <c r="H75" s="113" t="s">
        <v>78</v>
      </c>
      <c r="I75" s="113" t="s">
        <v>78</v>
      </c>
      <c r="J75" s="113" t="s">
        <v>78</v>
      </c>
      <c r="K75" s="113" t="s">
        <v>78</v>
      </c>
      <c r="L75" s="113" t="s">
        <v>78</v>
      </c>
      <c r="M75" s="113" t="s">
        <v>78</v>
      </c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94">
        <f>COUNTIF(D75:AE75,"■")</f>
        <v>2</v>
      </c>
      <c r="AG75" s="94">
        <f>COUNTIF(C75:AE75,"○")+COUNTIF(C75:AE75,"■")</f>
        <v>2</v>
      </c>
      <c r="AH75" s="104">
        <v>2</v>
      </c>
      <c r="AI75" s="94" t="str">
        <f>IF(AG75=0,"○",IF(AF75&gt;=AH75,"○","×"))</f>
        <v>○</v>
      </c>
    </row>
    <row r="76" spans="2:38">
      <c r="B76" s="190"/>
      <c r="C76" s="94" t="s">
        <v>44</v>
      </c>
      <c r="D76" s="113" t="s">
        <v>77</v>
      </c>
      <c r="E76" s="113" t="s">
        <v>77</v>
      </c>
      <c r="F76" s="113" t="s">
        <v>78</v>
      </c>
      <c r="G76" s="113" t="s">
        <v>78</v>
      </c>
      <c r="H76" s="113" t="s">
        <v>78</v>
      </c>
      <c r="I76" s="113" t="s">
        <v>78</v>
      </c>
      <c r="J76" s="113" t="s">
        <v>78</v>
      </c>
      <c r="K76" s="113" t="s">
        <v>78</v>
      </c>
      <c r="L76" s="113" t="s">
        <v>78</v>
      </c>
      <c r="M76" s="113" t="s">
        <v>78</v>
      </c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94">
        <f>COUNTIF(D76:AE76,"■")</f>
        <v>2</v>
      </c>
      <c r="AG76" s="94">
        <f>COUNTIF(C76:AE76,"○")+COUNTIF(C76:AE76,"■")</f>
        <v>2</v>
      </c>
      <c r="AH76" s="104">
        <v>2</v>
      </c>
      <c r="AI76" s="94" t="str">
        <f>IF(AG76=0,"○",IF(AF76&gt;=AH76,"○","×"))</f>
        <v>○</v>
      </c>
      <c r="AJ76" s="88" t="s">
        <v>125</v>
      </c>
    </row>
    <row r="77" spans="2:38" ht="25.5" customHeight="1">
      <c r="B77" s="109"/>
      <c r="C77" s="106"/>
    </row>
    <row r="78" spans="2:38" ht="25.5" customHeight="1">
      <c r="B78" s="109"/>
      <c r="C78" s="34" t="s">
        <v>100</v>
      </c>
      <c r="D78" s="35"/>
      <c r="E78" s="35"/>
      <c r="F78" s="35"/>
      <c r="G78" s="36"/>
      <c r="T78" s="196" t="s">
        <v>22</v>
      </c>
      <c r="U78" s="197"/>
      <c r="V78" s="197"/>
      <c r="W78" s="197"/>
      <c r="X78" s="198"/>
      <c r="Y78" s="199" t="s">
        <v>127</v>
      </c>
      <c r="Z78" s="200"/>
      <c r="AA78" s="200"/>
      <c r="AB78" s="201"/>
      <c r="AE78" s="93"/>
    </row>
    <row r="79" spans="2:38" ht="25.5" customHeight="1">
      <c r="B79" s="109"/>
      <c r="C79" s="37" t="s">
        <v>14</v>
      </c>
      <c r="D79" s="134" t="s">
        <v>49</v>
      </c>
      <c r="E79" s="134"/>
      <c r="F79" s="3"/>
      <c r="G79" s="46"/>
      <c r="T79" s="202" t="s">
        <v>12</v>
      </c>
      <c r="U79" s="203"/>
      <c r="V79" s="203"/>
      <c r="W79" s="203"/>
      <c r="X79" s="204"/>
      <c r="Y79" s="205">
        <v>38</v>
      </c>
      <c r="Z79" s="206"/>
      <c r="AA79" s="206"/>
      <c r="AB79" s="207"/>
      <c r="AE79" s="93"/>
    </row>
    <row r="80" spans="2:38" ht="25.5" customHeight="1">
      <c r="B80" s="109"/>
      <c r="C80" s="37" t="s">
        <v>78</v>
      </c>
      <c r="D80" s="1" t="s">
        <v>53</v>
      </c>
      <c r="E80" s="1"/>
      <c r="F80" s="1"/>
      <c r="G80" s="46"/>
      <c r="T80" s="100"/>
      <c r="AH80" s="93"/>
      <c r="AK80" s="88" t="s">
        <v>23</v>
      </c>
      <c r="AL80" s="88" t="s">
        <v>127</v>
      </c>
    </row>
    <row r="81" spans="2:38" ht="25.5" customHeight="1">
      <c r="B81" s="109"/>
      <c r="C81" s="39" t="s">
        <v>77</v>
      </c>
      <c r="D81" s="40" t="s">
        <v>50</v>
      </c>
      <c r="E81" s="40"/>
      <c r="F81" s="41"/>
      <c r="G81" s="42"/>
      <c r="V81" s="202" t="s">
        <v>11</v>
      </c>
      <c r="W81" s="203"/>
      <c r="X81" s="203"/>
      <c r="Y81" s="203"/>
      <c r="Z81" s="204"/>
      <c r="AA81" s="202" t="str">
        <f>IF(Y78="達成",AK80,AK81)</f>
        <v>４週８休以上（港湾）</v>
      </c>
      <c r="AB81" s="203"/>
      <c r="AC81" s="203"/>
      <c r="AD81" s="203"/>
      <c r="AE81" s="204"/>
      <c r="AH81" s="93"/>
      <c r="AK81" s="88" t="s">
        <v>24</v>
      </c>
      <c r="AL81" s="88" t="s">
        <v>128</v>
      </c>
    </row>
    <row r="82" spans="2:38">
      <c r="B82" s="99"/>
      <c r="AH82" s="93"/>
    </row>
    <row r="84" spans="2:38" ht="19.8">
      <c r="Q84" s="101"/>
      <c r="R84" s="101"/>
      <c r="S84" s="101"/>
      <c r="T84" s="101"/>
      <c r="U84" s="101"/>
      <c r="V84" s="101"/>
      <c r="W84" s="101"/>
      <c r="X84" s="101"/>
      <c r="Y84" s="101"/>
    </row>
    <row r="85" spans="2:38" ht="19.8">
      <c r="Q85" s="101"/>
      <c r="R85" s="101"/>
      <c r="S85" s="101"/>
      <c r="T85" s="101"/>
      <c r="U85" s="101"/>
      <c r="V85" s="101"/>
      <c r="W85" s="101"/>
      <c r="X85" s="101"/>
      <c r="Y85" s="101"/>
    </row>
    <row r="86" spans="2:38" ht="19.8">
      <c r="Q86" s="101"/>
      <c r="R86" s="101"/>
      <c r="S86" s="101"/>
      <c r="T86" s="101"/>
      <c r="U86" s="102"/>
      <c r="V86" s="102"/>
      <c r="W86" s="102"/>
      <c r="X86" s="101"/>
      <c r="Y86" s="101"/>
    </row>
    <row r="87" spans="2:38">
      <c r="D87" s="88" t="e">
        <f>WEEKDAY(#REF!)</f>
        <v>#REF!</v>
      </c>
      <c r="E87" s="88" t="e">
        <f>WEEKDAY(#REF!)</f>
        <v>#REF!</v>
      </c>
      <c r="F87" s="88" t="e">
        <f>WEEKDAY(#REF!)</f>
        <v>#REF!</v>
      </c>
      <c r="G87" s="88">
        <f t="shared" ref="G87:AE87" si="25">WEEKDAY(D13)</f>
        <v>7</v>
      </c>
      <c r="H87" s="88">
        <f t="shared" si="25"/>
        <v>1</v>
      </c>
      <c r="I87" s="88">
        <f t="shared" si="25"/>
        <v>2</v>
      </c>
      <c r="J87" s="88">
        <f t="shared" si="25"/>
        <v>3</v>
      </c>
      <c r="K87" s="88">
        <f t="shared" si="25"/>
        <v>4</v>
      </c>
      <c r="L87" s="88">
        <f t="shared" si="25"/>
        <v>5</v>
      </c>
      <c r="M87" s="88">
        <f t="shared" si="25"/>
        <v>6</v>
      </c>
      <c r="N87" s="88">
        <f t="shared" si="25"/>
        <v>7</v>
      </c>
      <c r="O87" s="88">
        <f t="shared" si="25"/>
        <v>1</v>
      </c>
      <c r="P87" s="88">
        <f t="shared" si="25"/>
        <v>2</v>
      </c>
      <c r="Q87" s="88">
        <f t="shared" si="25"/>
        <v>3</v>
      </c>
      <c r="R87" s="88">
        <f t="shared" si="25"/>
        <v>4</v>
      </c>
      <c r="S87" s="88">
        <f t="shared" si="25"/>
        <v>5</v>
      </c>
      <c r="T87" s="88">
        <f t="shared" si="25"/>
        <v>6</v>
      </c>
      <c r="U87" s="88">
        <f t="shared" si="25"/>
        <v>7</v>
      </c>
      <c r="V87" s="88">
        <f t="shared" si="25"/>
        <v>1</v>
      </c>
      <c r="W87" s="88">
        <f t="shared" si="25"/>
        <v>2</v>
      </c>
      <c r="X87" s="88">
        <f t="shared" si="25"/>
        <v>3</v>
      </c>
      <c r="Y87" s="88">
        <f t="shared" si="25"/>
        <v>4</v>
      </c>
      <c r="Z87" s="88">
        <f t="shared" si="25"/>
        <v>5</v>
      </c>
      <c r="AA87" s="88">
        <f t="shared" si="25"/>
        <v>6</v>
      </c>
      <c r="AB87" s="88">
        <f t="shared" si="25"/>
        <v>7</v>
      </c>
      <c r="AC87" s="88">
        <f t="shared" si="25"/>
        <v>1</v>
      </c>
      <c r="AD87" s="88">
        <f t="shared" si="25"/>
        <v>2</v>
      </c>
      <c r="AE87" s="88">
        <f t="shared" si="25"/>
        <v>3</v>
      </c>
      <c r="AF87" s="88">
        <f>COUNTIF(D87:AE87,7)+COUNTIF(D87:AE87,1)</f>
        <v>8</v>
      </c>
    </row>
    <row r="88" spans="2:38">
      <c r="D88" s="88">
        <f t="shared" ref="D88:AE88" si="26">WEEKDAY(D24)</f>
        <v>7</v>
      </c>
      <c r="E88" s="88">
        <f t="shared" si="26"/>
        <v>1</v>
      </c>
      <c r="F88" s="88">
        <f t="shared" si="26"/>
        <v>2</v>
      </c>
      <c r="G88" s="88">
        <f t="shared" si="26"/>
        <v>3</v>
      </c>
      <c r="H88" s="88">
        <f t="shared" si="26"/>
        <v>4</v>
      </c>
      <c r="I88" s="88">
        <f t="shared" si="26"/>
        <v>5</v>
      </c>
      <c r="J88" s="88">
        <f t="shared" si="26"/>
        <v>6</v>
      </c>
      <c r="K88" s="88">
        <f t="shared" si="26"/>
        <v>7</v>
      </c>
      <c r="L88" s="88">
        <f t="shared" si="26"/>
        <v>1</v>
      </c>
      <c r="M88" s="88">
        <f t="shared" si="26"/>
        <v>2</v>
      </c>
      <c r="N88" s="88">
        <f t="shared" si="26"/>
        <v>3</v>
      </c>
      <c r="O88" s="88">
        <f t="shared" si="26"/>
        <v>4</v>
      </c>
      <c r="P88" s="88">
        <f t="shared" si="26"/>
        <v>5</v>
      </c>
      <c r="Q88" s="88">
        <f t="shared" si="26"/>
        <v>6</v>
      </c>
      <c r="R88" s="88">
        <f t="shared" si="26"/>
        <v>7</v>
      </c>
      <c r="S88" s="88">
        <f t="shared" si="26"/>
        <v>1</v>
      </c>
      <c r="T88" s="88">
        <f t="shared" si="26"/>
        <v>2</v>
      </c>
      <c r="U88" s="88">
        <f t="shared" si="26"/>
        <v>3</v>
      </c>
      <c r="V88" s="88">
        <f t="shared" si="26"/>
        <v>4</v>
      </c>
      <c r="W88" s="88">
        <f t="shared" si="26"/>
        <v>5</v>
      </c>
      <c r="X88" s="88">
        <f t="shared" si="26"/>
        <v>6</v>
      </c>
      <c r="Y88" s="88">
        <f t="shared" si="26"/>
        <v>7</v>
      </c>
      <c r="Z88" s="88">
        <f t="shared" si="26"/>
        <v>1</v>
      </c>
      <c r="AA88" s="88">
        <f t="shared" si="26"/>
        <v>2</v>
      </c>
      <c r="AB88" s="88">
        <f t="shared" si="26"/>
        <v>3</v>
      </c>
      <c r="AC88" s="88">
        <f t="shared" si="26"/>
        <v>4</v>
      </c>
      <c r="AD88" s="88">
        <f t="shared" si="26"/>
        <v>5</v>
      </c>
      <c r="AE88" s="88">
        <f t="shared" si="26"/>
        <v>6</v>
      </c>
      <c r="AF88" s="88">
        <f>COUNTIF(D88:AE88,7)+COUNTIF(D88:AE88,1)</f>
        <v>8</v>
      </c>
    </row>
  </sheetData>
  <mergeCells count="202">
    <mergeCell ref="AC3:AD3"/>
    <mergeCell ref="AC4:AD4"/>
    <mergeCell ref="AF12:AF19"/>
    <mergeCell ref="AG12:AG19"/>
    <mergeCell ref="AH12:AH19"/>
    <mergeCell ref="AI12:AI19"/>
    <mergeCell ref="F72:L74"/>
    <mergeCell ref="W8:Z8"/>
    <mergeCell ref="AA8:AI8"/>
    <mergeCell ref="U9:V9"/>
    <mergeCell ref="W9:Z9"/>
    <mergeCell ref="AA9:AI9"/>
    <mergeCell ref="W10:Z10"/>
    <mergeCell ref="AA10:AI10"/>
    <mergeCell ref="V28:X30"/>
    <mergeCell ref="E4:N4"/>
    <mergeCell ref="E5:N5"/>
    <mergeCell ref="I17:I19"/>
    <mergeCell ref="J17:J19"/>
    <mergeCell ref="K17:K19"/>
    <mergeCell ref="L17:L19"/>
    <mergeCell ref="M17:M19"/>
    <mergeCell ref="N17:N19"/>
    <mergeCell ref="AF23:AF30"/>
    <mergeCell ref="C17:C19"/>
    <mergeCell ref="D17:D19"/>
    <mergeCell ref="E17:E19"/>
    <mergeCell ref="F17:F19"/>
    <mergeCell ref="G17:G19"/>
    <mergeCell ref="H17:H19"/>
    <mergeCell ref="AC17:AC19"/>
    <mergeCell ref="AD17:AD19"/>
    <mergeCell ref="AE17:AE19"/>
    <mergeCell ref="AB28:AB30"/>
    <mergeCell ref="AC28:AC30"/>
    <mergeCell ref="AD28:AD30"/>
    <mergeCell ref="AE28:AE30"/>
    <mergeCell ref="O17:O19"/>
    <mergeCell ref="P17:P19"/>
    <mergeCell ref="O28:O30"/>
    <mergeCell ref="AG23:AG30"/>
    <mergeCell ref="AH23:AH30"/>
    <mergeCell ref="AI23:AI30"/>
    <mergeCell ref="C28:C30"/>
    <mergeCell ref="D28:D30"/>
    <mergeCell ref="E28:E30"/>
    <mergeCell ref="F28:F30"/>
    <mergeCell ref="G28:G30"/>
    <mergeCell ref="H28:H30"/>
    <mergeCell ref="I28:I30"/>
    <mergeCell ref="AI34:AI41"/>
    <mergeCell ref="C39:C41"/>
    <mergeCell ref="D39:D41"/>
    <mergeCell ref="E39:E41"/>
    <mergeCell ref="F39:F41"/>
    <mergeCell ref="G39:G41"/>
    <mergeCell ref="H39:H41"/>
    <mergeCell ref="Y28:Y30"/>
    <mergeCell ref="Z28:Z30"/>
    <mergeCell ref="AA28:AA30"/>
    <mergeCell ref="P28:P30"/>
    <mergeCell ref="Q28:Q30"/>
    <mergeCell ref="R28:R30"/>
    <mergeCell ref="S28:S30"/>
    <mergeCell ref="T28:T30"/>
    <mergeCell ref="U28:U30"/>
    <mergeCell ref="J28:J30"/>
    <mergeCell ref="K28:K30"/>
    <mergeCell ref="L28:L30"/>
    <mergeCell ref="M28:M30"/>
    <mergeCell ref="N28:N30"/>
    <mergeCell ref="I39:I41"/>
    <mergeCell ref="J39:J41"/>
    <mergeCell ref="K39:K41"/>
    <mergeCell ref="L39:L41"/>
    <mergeCell ref="M39:M41"/>
    <mergeCell ref="N39:N41"/>
    <mergeCell ref="AF34:AF41"/>
    <mergeCell ref="AG34:AG41"/>
    <mergeCell ref="AH34:AH41"/>
    <mergeCell ref="U39:U41"/>
    <mergeCell ref="V39:V41"/>
    <mergeCell ref="W39:W41"/>
    <mergeCell ref="X39:X41"/>
    <mergeCell ref="Y39:Y41"/>
    <mergeCell ref="Z39:Z41"/>
    <mergeCell ref="AD39:AD41"/>
    <mergeCell ref="AE39:AE41"/>
    <mergeCell ref="O39:O41"/>
    <mergeCell ref="P39:P41"/>
    <mergeCell ref="Q39:Q41"/>
    <mergeCell ref="R39:R41"/>
    <mergeCell ref="S39:S41"/>
    <mergeCell ref="T39:T41"/>
    <mergeCell ref="AA39:AA41"/>
    <mergeCell ref="AB39:AB41"/>
    <mergeCell ref="AC39:AC41"/>
    <mergeCell ref="AF45:AF52"/>
    <mergeCell ref="AB50:AB52"/>
    <mergeCell ref="AC50:AC52"/>
    <mergeCell ref="AD50:AD52"/>
    <mergeCell ref="AE50:AE52"/>
    <mergeCell ref="O50:O52"/>
    <mergeCell ref="AG45:AG52"/>
    <mergeCell ref="AH45:AH52"/>
    <mergeCell ref="AI45:AI52"/>
    <mergeCell ref="T50:T52"/>
    <mergeCell ref="U50:U52"/>
    <mergeCell ref="C50:C52"/>
    <mergeCell ref="D50:D52"/>
    <mergeCell ref="E50:E52"/>
    <mergeCell ref="F50:F52"/>
    <mergeCell ref="G50:G52"/>
    <mergeCell ref="H50:H52"/>
    <mergeCell ref="I50:I52"/>
    <mergeCell ref="AI56:AI63"/>
    <mergeCell ref="C61:C63"/>
    <mergeCell ref="D61:D63"/>
    <mergeCell ref="E61:E63"/>
    <mergeCell ref="F61:F63"/>
    <mergeCell ref="G61:G63"/>
    <mergeCell ref="H61:H63"/>
    <mergeCell ref="V50:V52"/>
    <mergeCell ref="W50:W52"/>
    <mergeCell ref="X50:X52"/>
    <mergeCell ref="Y50:Y52"/>
    <mergeCell ref="Z50:Z52"/>
    <mergeCell ref="AA50:AA52"/>
    <mergeCell ref="P50:P52"/>
    <mergeCell ref="Q50:Q52"/>
    <mergeCell ref="R50:R52"/>
    <mergeCell ref="S50:S52"/>
    <mergeCell ref="J50:J52"/>
    <mergeCell ref="K50:K52"/>
    <mergeCell ref="L50:L52"/>
    <mergeCell ref="M50:M52"/>
    <mergeCell ref="N50:N52"/>
    <mergeCell ref="I61:I63"/>
    <mergeCell ref="J61:J63"/>
    <mergeCell ref="K61:K63"/>
    <mergeCell ref="L61:L63"/>
    <mergeCell ref="M61:M63"/>
    <mergeCell ref="N61:N63"/>
    <mergeCell ref="AH56:AH63"/>
    <mergeCell ref="U61:U63"/>
    <mergeCell ref="V61:V63"/>
    <mergeCell ref="W61:W63"/>
    <mergeCell ref="X61:X63"/>
    <mergeCell ref="Y61:Y63"/>
    <mergeCell ref="Z61:Z63"/>
    <mergeCell ref="AD61:AD63"/>
    <mergeCell ref="AE61:AE63"/>
    <mergeCell ref="Q61:Q63"/>
    <mergeCell ref="R61:R63"/>
    <mergeCell ref="S61:S63"/>
    <mergeCell ref="T61:T63"/>
    <mergeCell ref="AA61:AA63"/>
    <mergeCell ref="AB61:AB63"/>
    <mergeCell ref="AC61:AC63"/>
    <mergeCell ref="AF56:AF63"/>
    <mergeCell ref="AG56:AG63"/>
    <mergeCell ref="AF67:AF74"/>
    <mergeCell ref="AB72:AB74"/>
    <mergeCell ref="AC72:AC74"/>
    <mergeCell ref="AD72:AD74"/>
    <mergeCell ref="AE72:AE74"/>
    <mergeCell ref="AG67:AG74"/>
    <mergeCell ref="AH67:AH74"/>
    <mergeCell ref="AI67:AI74"/>
    <mergeCell ref="C72:C74"/>
    <mergeCell ref="D72:D74"/>
    <mergeCell ref="E72:E74"/>
    <mergeCell ref="S72:S74"/>
    <mergeCell ref="T72:T74"/>
    <mergeCell ref="U72:U74"/>
    <mergeCell ref="M72:M74"/>
    <mergeCell ref="N72:N74"/>
    <mergeCell ref="O72:O74"/>
    <mergeCell ref="B34:B43"/>
    <mergeCell ref="B45:B54"/>
    <mergeCell ref="B56:B65"/>
    <mergeCell ref="B67:B76"/>
    <mergeCell ref="D79:E79"/>
    <mergeCell ref="V81:Z81"/>
    <mergeCell ref="AA81:AE81"/>
    <mergeCell ref="Q17:AB19"/>
    <mergeCell ref="B23:B32"/>
    <mergeCell ref="T78:X78"/>
    <mergeCell ref="Y78:AB78"/>
    <mergeCell ref="T79:X79"/>
    <mergeCell ref="Y79:AB79"/>
    <mergeCell ref="V72:V74"/>
    <mergeCell ref="W72:W74"/>
    <mergeCell ref="X72:X74"/>
    <mergeCell ref="Y72:Y74"/>
    <mergeCell ref="Z72:Z74"/>
    <mergeCell ref="AA72:AA74"/>
    <mergeCell ref="P72:P74"/>
    <mergeCell ref="Q72:Q74"/>
    <mergeCell ref="R72:R74"/>
    <mergeCell ref="O61:O63"/>
    <mergeCell ref="P61:P63"/>
  </mergeCells>
  <phoneticPr fontId="1"/>
  <dataValidations count="4">
    <dataValidation type="list" allowBlank="1" showInputMessage="1" showErrorMessage="1" sqref="AA81" xr:uid="{A2D81187-532E-4714-8ADF-AB359FD9910B}">
      <formula1>$AK$80:$AK$82</formula1>
    </dataValidation>
    <dataValidation type="list" allowBlank="1" showInputMessage="1" showErrorMessage="1" sqref="N76:AE76" xr:uid="{755F9C6E-7513-4F39-B7DB-C028F2581F6B}">
      <formula1>$C$84:$C$86</formula1>
    </dataValidation>
    <dataValidation type="list" allowBlank="1" showInputMessage="1" showErrorMessage="1" sqref="D20:AE21 D31:AE32 D42:AE43 D53:AE54 D64:AE65 D75:M76" xr:uid="{F65890CB-440B-4D39-B771-FAC0182FB160}">
      <formula1>$C$79:$C$81</formula1>
    </dataValidation>
    <dataValidation type="list" allowBlank="1" showInputMessage="1" showErrorMessage="1" sqref="Y78:AB78" xr:uid="{36217EE9-EA2B-49C1-B050-75FFE01E91D7}">
      <formula1>$AL$80:$AL$81</formula1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portrait" cellComments="asDisplayed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6629-052B-4815-8892-E1BED21BD93D}">
  <sheetPr>
    <pageSetUpPr fitToPage="1"/>
  </sheetPr>
  <dimension ref="A1:AM88"/>
  <sheetViews>
    <sheetView showGridLines="0" view="pageBreakPreview" zoomScale="90" zoomScaleNormal="96" zoomScaleSheetLayoutView="90" zoomScalePageLayoutView="70" workbookViewId="0">
      <selection activeCell="C3" sqref="C3"/>
    </sheetView>
  </sheetViews>
  <sheetFormatPr defaultRowHeight="18"/>
  <cols>
    <col min="1" max="1" width="5.8984375" style="88" customWidth="1"/>
    <col min="2" max="2" width="3.59765625" style="88" customWidth="1"/>
    <col min="3" max="32" width="4.8984375" style="88" customWidth="1"/>
    <col min="33" max="35" width="5.09765625" style="88" customWidth="1"/>
    <col min="36" max="37" width="18.09765625" style="88" customWidth="1"/>
    <col min="38" max="16384" width="8.796875" style="88"/>
  </cols>
  <sheetData>
    <row r="1" spans="1:39" ht="23.4">
      <c r="A1" s="87"/>
      <c r="B1" s="87"/>
    </row>
    <row r="2" spans="1:39" ht="36.6">
      <c r="C2" s="89" t="s">
        <v>133</v>
      </c>
      <c r="AC2" s="90" t="s">
        <v>20</v>
      </c>
      <c r="AD2" s="90"/>
    </row>
    <row r="3" spans="1:39">
      <c r="AC3" s="172" t="s">
        <v>21</v>
      </c>
      <c r="AD3" s="173"/>
      <c r="AL3" s="91"/>
      <c r="AM3" s="91"/>
    </row>
    <row r="4" spans="1:39" ht="23.4">
      <c r="C4" s="87" t="s">
        <v>10</v>
      </c>
      <c r="E4" s="208"/>
      <c r="F4" s="208"/>
      <c r="G4" s="208"/>
      <c r="H4" s="208"/>
      <c r="I4" s="208"/>
      <c r="J4" s="208"/>
      <c r="K4" s="208"/>
      <c r="L4" s="208"/>
      <c r="M4" s="208"/>
      <c r="N4" s="208"/>
      <c r="AC4" s="174"/>
      <c r="AD4" s="175"/>
      <c r="AE4" s="92"/>
    </row>
    <row r="5" spans="1:39" ht="23.4">
      <c r="C5" s="87" t="s">
        <v>116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39" ht="23.4">
      <c r="C6" s="87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39" s="1" customFormat="1" ht="22.5" customHeight="1">
      <c r="C7" s="81" t="s">
        <v>130</v>
      </c>
      <c r="D7" s="85"/>
      <c r="E7" s="85"/>
      <c r="F7" s="8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" customFormat="1" ht="33.7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5"/>
      <c r="S8" s="5"/>
      <c r="T8" s="3"/>
      <c r="U8" s="3"/>
      <c r="V8" s="6"/>
      <c r="W8" s="150" t="s">
        <v>62</v>
      </c>
      <c r="X8" s="150"/>
      <c r="Y8" s="150"/>
      <c r="Z8" s="150"/>
      <c r="AA8" s="166" t="s">
        <v>36</v>
      </c>
      <c r="AB8" s="166"/>
      <c r="AC8" s="166"/>
      <c r="AD8" s="166"/>
      <c r="AE8" s="166"/>
      <c r="AF8" s="166"/>
      <c r="AG8" s="166"/>
      <c r="AH8" s="166"/>
      <c r="AI8" s="166"/>
    </row>
    <row r="9" spans="1:39" s="1" customFormat="1" ht="33.75" customHeigh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/>
      <c r="R9" s="3"/>
      <c r="S9" s="3"/>
      <c r="T9" s="3"/>
      <c r="U9" s="150" t="s">
        <v>37</v>
      </c>
      <c r="V9" s="150"/>
      <c r="W9" s="150" t="s">
        <v>38</v>
      </c>
      <c r="X9" s="150"/>
      <c r="Y9" s="150"/>
      <c r="Z9" s="150"/>
      <c r="AA9" s="166" t="s">
        <v>39</v>
      </c>
      <c r="AB9" s="166"/>
      <c r="AC9" s="166"/>
      <c r="AD9" s="166"/>
      <c r="AE9" s="166"/>
      <c r="AF9" s="166"/>
      <c r="AG9" s="166"/>
      <c r="AH9" s="166"/>
      <c r="AI9" s="166"/>
    </row>
    <row r="10" spans="1:39" s="1" customFormat="1" ht="33.7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/>
      <c r="R10" s="5"/>
      <c r="S10" s="5"/>
      <c r="T10" s="3"/>
      <c r="U10" s="3"/>
      <c r="V10" s="6"/>
      <c r="W10" s="150" t="s">
        <v>109</v>
      </c>
      <c r="X10" s="150"/>
      <c r="Y10" s="150"/>
      <c r="Z10" s="150"/>
      <c r="AA10" s="166" t="s">
        <v>110</v>
      </c>
      <c r="AB10" s="166"/>
      <c r="AC10" s="166"/>
      <c r="AD10" s="166"/>
      <c r="AE10" s="166"/>
      <c r="AF10" s="166"/>
      <c r="AG10" s="166"/>
      <c r="AH10" s="166"/>
      <c r="AI10" s="166"/>
    </row>
    <row r="11" spans="1:39" ht="21.75" customHeight="1"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</row>
    <row r="12" spans="1:39" ht="18.75" customHeight="1">
      <c r="C12" s="94" t="s">
        <v>1</v>
      </c>
      <c r="D12" s="95">
        <f t="shared" ref="D12:AE12" si="0">$AC$4+IF(WEEKDAY($AC$4,2)=1,0,8-WEEKDAY($AC$4,2))+D14</f>
        <v>-26</v>
      </c>
      <c r="E12" s="95">
        <f t="shared" si="0"/>
        <v>-25</v>
      </c>
      <c r="F12" s="95">
        <f t="shared" si="0"/>
        <v>-24</v>
      </c>
      <c r="G12" s="95">
        <f t="shared" si="0"/>
        <v>-23</v>
      </c>
      <c r="H12" s="95">
        <f t="shared" si="0"/>
        <v>-22</v>
      </c>
      <c r="I12" s="95">
        <f t="shared" si="0"/>
        <v>-21</v>
      </c>
      <c r="J12" s="95">
        <f t="shared" si="0"/>
        <v>-20</v>
      </c>
      <c r="K12" s="95">
        <f t="shared" si="0"/>
        <v>-19</v>
      </c>
      <c r="L12" s="95">
        <f t="shared" si="0"/>
        <v>-18</v>
      </c>
      <c r="M12" s="95">
        <f t="shared" si="0"/>
        <v>-17</v>
      </c>
      <c r="N12" s="95">
        <f t="shared" si="0"/>
        <v>-16</v>
      </c>
      <c r="O12" s="95">
        <f t="shared" si="0"/>
        <v>-15</v>
      </c>
      <c r="P12" s="95">
        <f t="shared" si="0"/>
        <v>-14</v>
      </c>
      <c r="Q12" s="95">
        <f t="shared" si="0"/>
        <v>-13</v>
      </c>
      <c r="R12" s="95">
        <f t="shared" si="0"/>
        <v>-12</v>
      </c>
      <c r="S12" s="95">
        <f t="shared" si="0"/>
        <v>-11</v>
      </c>
      <c r="T12" s="95">
        <f t="shared" si="0"/>
        <v>-10</v>
      </c>
      <c r="U12" s="95">
        <f t="shared" si="0"/>
        <v>-9</v>
      </c>
      <c r="V12" s="95">
        <f t="shared" si="0"/>
        <v>-8</v>
      </c>
      <c r="W12" s="95">
        <f t="shared" si="0"/>
        <v>-7</v>
      </c>
      <c r="X12" s="95">
        <f t="shared" si="0"/>
        <v>-6</v>
      </c>
      <c r="Y12" s="95">
        <f t="shared" si="0"/>
        <v>-5</v>
      </c>
      <c r="Z12" s="95">
        <f t="shared" si="0"/>
        <v>-4</v>
      </c>
      <c r="AA12" s="95">
        <f t="shared" si="0"/>
        <v>-3</v>
      </c>
      <c r="AB12" s="95">
        <f t="shared" si="0"/>
        <v>-2</v>
      </c>
      <c r="AC12" s="95">
        <f t="shared" si="0"/>
        <v>-1</v>
      </c>
      <c r="AD12" s="95">
        <f t="shared" si="0"/>
        <v>0</v>
      </c>
      <c r="AE12" s="95">
        <f t="shared" si="0"/>
        <v>1</v>
      </c>
      <c r="AF12" s="167" t="s">
        <v>118</v>
      </c>
      <c r="AG12" s="167" t="s">
        <v>119</v>
      </c>
      <c r="AH12" s="168" t="s">
        <v>117</v>
      </c>
      <c r="AI12" s="167" t="s">
        <v>22</v>
      </c>
      <c r="AJ12" s="91"/>
      <c r="AK12" s="93"/>
    </row>
    <row r="13" spans="1:39" ht="17.25" customHeight="1">
      <c r="C13" s="94" t="s">
        <v>2</v>
      </c>
      <c r="D13" s="96">
        <f t="shared" ref="D13:AE13" si="1">$AC$4+IF(WEEKDAY($AC$4,2)=1,0,8-WEEKDAY($AC$4,2))+D14</f>
        <v>-26</v>
      </c>
      <c r="E13" s="96">
        <f t="shared" si="1"/>
        <v>-25</v>
      </c>
      <c r="F13" s="96">
        <f t="shared" si="1"/>
        <v>-24</v>
      </c>
      <c r="G13" s="96">
        <f t="shared" si="1"/>
        <v>-23</v>
      </c>
      <c r="H13" s="96">
        <f t="shared" si="1"/>
        <v>-22</v>
      </c>
      <c r="I13" s="96">
        <f t="shared" si="1"/>
        <v>-21</v>
      </c>
      <c r="J13" s="96">
        <f t="shared" si="1"/>
        <v>-20</v>
      </c>
      <c r="K13" s="96">
        <f t="shared" si="1"/>
        <v>-19</v>
      </c>
      <c r="L13" s="96">
        <f t="shared" si="1"/>
        <v>-18</v>
      </c>
      <c r="M13" s="96">
        <f t="shared" si="1"/>
        <v>-17</v>
      </c>
      <c r="N13" s="96">
        <f t="shared" si="1"/>
        <v>-16</v>
      </c>
      <c r="O13" s="96">
        <f t="shared" si="1"/>
        <v>-15</v>
      </c>
      <c r="P13" s="96">
        <f t="shared" si="1"/>
        <v>-14</v>
      </c>
      <c r="Q13" s="96">
        <f t="shared" si="1"/>
        <v>-13</v>
      </c>
      <c r="R13" s="96">
        <f t="shared" si="1"/>
        <v>-12</v>
      </c>
      <c r="S13" s="96">
        <f t="shared" si="1"/>
        <v>-11</v>
      </c>
      <c r="T13" s="96">
        <f t="shared" si="1"/>
        <v>-10</v>
      </c>
      <c r="U13" s="96">
        <f t="shared" si="1"/>
        <v>-9</v>
      </c>
      <c r="V13" s="96">
        <f t="shared" si="1"/>
        <v>-8</v>
      </c>
      <c r="W13" s="96">
        <f t="shared" si="1"/>
        <v>-7</v>
      </c>
      <c r="X13" s="96">
        <f t="shared" si="1"/>
        <v>-6</v>
      </c>
      <c r="Y13" s="96">
        <f t="shared" si="1"/>
        <v>-5</v>
      </c>
      <c r="Z13" s="96">
        <f t="shared" si="1"/>
        <v>-4</v>
      </c>
      <c r="AA13" s="96">
        <f t="shared" si="1"/>
        <v>-3</v>
      </c>
      <c r="AB13" s="96">
        <f t="shared" si="1"/>
        <v>-2</v>
      </c>
      <c r="AC13" s="96">
        <f t="shared" si="1"/>
        <v>-1</v>
      </c>
      <c r="AD13" s="96">
        <f t="shared" si="1"/>
        <v>0</v>
      </c>
      <c r="AE13" s="96">
        <f t="shared" si="1"/>
        <v>1</v>
      </c>
      <c r="AF13" s="167"/>
      <c r="AG13" s="167"/>
      <c r="AH13" s="168"/>
      <c r="AI13" s="167"/>
    </row>
    <row r="14" spans="1:39" ht="7.5" hidden="1" customHeight="1">
      <c r="C14" s="94"/>
      <c r="D14" s="97">
        <v>-28</v>
      </c>
      <c r="E14" s="97">
        <v>-27</v>
      </c>
      <c r="F14" s="97">
        <v>-26</v>
      </c>
      <c r="G14" s="97">
        <v>-25</v>
      </c>
      <c r="H14" s="97">
        <v>-24</v>
      </c>
      <c r="I14" s="97">
        <v>-23</v>
      </c>
      <c r="J14" s="97">
        <v>-22</v>
      </c>
      <c r="K14" s="97">
        <v>-21</v>
      </c>
      <c r="L14" s="97">
        <v>-20</v>
      </c>
      <c r="M14" s="97">
        <v>-19</v>
      </c>
      <c r="N14" s="97">
        <v>-18</v>
      </c>
      <c r="O14" s="97">
        <v>-17</v>
      </c>
      <c r="P14" s="97">
        <v>-16</v>
      </c>
      <c r="Q14" s="97">
        <v>-15</v>
      </c>
      <c r="R14" s="97">
        <v>-14</v>
      </c>
      <c r="S14" s="97">
        <v>-13</v>
      </c>
      <c r="T14" s="97">
        <v>-12</v>
      </c>
      <c r="U14" s="97">
        <v>-11</v>
      </c>
      <c r="V14" s="97">
        <v>-10</v>
      </c>
      <c r="W14" s="97">
        <v>-9</v>
      </c>
      <c r="X14" s="97">
        <v>-8</v>
      </c>
      <c r="Y14" s="97">
        <v>-7</v>
      </c>
      <c r="Z14" s="97">
        <v>-6</v>
      </c>
      <c r="AA14" s="97">
        <v>-5</v>
      </c>
      <c r="AB14" s="97">
        <v>-4</v>
      </c>
      <c r="AC14" s="97">
        <v>-3</v>
      </c>
      <c r="AD14" s="97">
        <v>-2</v>
      </c>
      <c r="AE14" s="97">
        <v>-1</v>
      </c>
      <c r="AF14" s="167"/>
      <c r="AG14" s="167"/>
      <c r="AH14" s="168"/>
      <c r="AI14" s="167"/>
      <c r="AJ14" s="91"/>
    </row>
    <row r="15" spans="1:39" ht="7.5" hidden="1" customHeight="1">
      <c r="C15" s="94"/>
      <c r="D15" s="97" t="e">
        <f>WEEKDAY(D13)</f>
        <v>#NUM!</v>
      </c>
      <c r="E15" s="97" t="e">
        <f t="shared" ref="E15:AE15" si="2">WEEKDAY(E13)</f>
        <v>#NUM!</v>
      </c>
      <c r="F15" s="97" t="e">
        <f t="shared" si="2"/>
        <v>#NUM!</v>
      </c>
      <c r="G15" s="97" t="e">
        <f t="shared" si="2"/>
        <v>#NUM!</v>
      </c>
      <c r="H15" s="97" t="e">
        <f t="shared" si="2"/>
        <v>#NUM!</v>
      </c>
      <c r="I15" s="97" t="e">
        <f t="shared" si="2"/>
        <v>#NUM!</v>
      </c>
      <c r="J15" s="97" t="e">
        <f t="shared" si="2"/>
        <v>#NUM!</v>
      </c>
      <c r="K15" s="97" t="e">
        <f t="shared" si="2"/>
        <v>#NUM!</v>
      </c>
      <c r="L15" s="97" t="e">
        <f t="shared" si="2"/>
        <v>#NUM!</v>
      </c>
      <c r="M15" s="97" t="e">
        <f t="shared" si="2"/>
        <v>#NUM!</v>
      </c>
      <c r="N15" s="97" t="e">
        <f t="shared" si="2"/>
        <v>#NUM!</v>
      </c>
      <c r="O15" s="97" t="e">
        <f t="shared" si="2"/>
        <v>#NUM!</v>
      </c>
      <c r="P15" s="97" t="e">
        <f t="shared" si="2"/>
        <v>#NUM!</v>
      </c>
      <c r="Q15" s="97" t="e">
        <f t="shared" si="2"/>
        <v>#NUM!</v>
      </c>
      <c r="R15" s="97" t="e">
        <f t="shared" si="2"/>
        <v>#NUM!</v>
      </c>
      <c r="S15" s="97" t="e">
        <f t="shared" si="2"/>
        <v>#NUM!</v>
      </c>
      <c r="T15" s="97" t="e">
        <f t="shared" si="2"/>
        <v>#NUM!</v>
      </c>
      <c r="U15" s="97" t="e">
        <f t="shared" si="2"/>
        <v>#NUM!</v>
      </c>
      <c r="V15" s="97" t="e">
        <f t="shared" si="2"/>
        <v>#NUM!</v>
      </c>
      <c r="W15" s="97" t="e">
        <f t="shared" si="2"/>
        <v>#NUM!</v>
      </c>
      <c r="X15" s="97" t="e">
        <f t="shared" si="2"/>
        <v>#NUM!</v>
      </c>
      <c r="Y15" s="97" t="e">
        <f t="shared" si="2"/>
        <v>#NUM!</v>
      </c>
      <c r="Z15" s="97" t="e">
        <f t="shared" si="2"/>
        <v>#NUM!</v>
      </c>
      <c r="AA15" s="97" t="e">
        <f t="shared" si="2"/>
        <v>#NUM!</v>
      </c>
      <c r="AB15" s="97" t="e">
        <f t="shared" si="2"/>
        <v>#NUM!</v>
      </c>
      <c r="AC15" s="97" t="e">
        <f t="shared" si="2"/>
        <v>#NUM!</v>
      </c>
      <c r="AD15" s="97">
        <f t="shared" si="2"/>
        <v>7</v>
      </c>
      <c r="AE15" s="97">
        <f t="shared" si="2"/>
        <v>1</v>
      </c>
      <c r="AF15" s="167"/>
      <c r="AG15" s="167"/>
      <c r="AH15" s="168"/>
      <c r="AI15" s="167"/>
      <c r="AJ15" s="91"/>
    </row>
    <row r="16" spans="1:39">
      <c r="C16" s="94" t="s">
        <v>3</v>
      </c>
      <c r="D16" s="98">
        <f t="shared" ref="D16:AE16" si="3">D13</f>
        <v>-26</v>
      </c>
      <c r="E16" s="98">
        <f t="shared" si="3"/>
        <v>-25</v>
      </c>
      <c r="F16" s="98">
        <f t="shared" si="3"/>
        <v>-24</v>
      </c>
      <c r="G16" s="98">
        <f t="shared" si="3"/>
        <v>-23</v>
      </c>
      <c r="H16" s="98">
        <f t="shared" si="3"/>
        <v>-22</v>
      </c>
      <c r="I16" s="98">
        <f t="shared" si="3"/>
        <v>-21</v>
      </c>
      <c r="J16" s="98">
        <f t="shared" si="3"/>
        <v>-20</v>
      </c>
      <c r="K16" s="98">
        <f t="shared" si="3"/>
        <v>-19</v>
      </c>
      <c r="L16" s="98">
        <f t="shared" si="3"/>
        <v>-18</v>
      </c>
      <c r="M16" s="98">
        <f t="shared" si="3"/>
        <v>-17</v>
      </c>
      <c r="N16" s="98">
        <f t="shared" si="3"/>
        <v>-16</v>
      </c>
      <c r="O16" s="98">
        <f t="shared" si="3"/>
        <v>-15</v>
      </c>
      <c r="P16" s="98">
        <f t="shared" si="3"/>
        <v>-14</v>
      </c>
      <c r="Q16" s="98">
        <f t="shared" si="3"/>
        <v>-13</v>
      </c>
      <c r="R16" s="98">
        <f t="shared" si="3"/>
        <v>-12</v>
      </c>
      <c r="S16" s="98">
        <f t="shared" si="3"/>
        <v>-11</v>
      </c>
      <c r="T16" s="98">
        <f t="shared" si="3"/>
        <v>-10</v>
      </c>
      <c r="U16" s="98">
        <f t="shared" si="3"/>
        <v>-9</v>
      </c>
      <c r="V16" s="98">
        <f t="shared" si="3"/>
        <v>-8</v>
      </c>
      <c r="W16" s="98">
        <f t="shared" si="3"/>
        <v>-7</v>
      </c>
      <c r="X16" s="98">
        <f t="shared" si="3"/>
        <v>-6</v>
      </c>
      <c r="Y16" s="98">
        <f t="shared" si="3"/>
        <v>-5</v>
      </c>
      <c r="Z16" s="98">
        <f t="shared" si="3"/>
        <v>-4</v>
      </c>
      <c r="AA16" s="98">
        <f t="shared" si="3"/>
        <v>-3</v>
      </c>
      <c r="AB16" s="98">
        <f t="shared" si="3"/>
        <v>-2</v>
      </c>
      <c r="AC16" s="98">
        <f t="shared" si="3"/>
        <v>-1</v>
      </c>
      <c r="AD16" s="98">
        <f t="shared" si="3"/>
        <v>0</v>
      </c>
      <c r="AE16" s="98">
        <f t="shared" si="3"/>
        <v>1</v>
      </c>
      <c r="AF16" s="167"/>
      <c r="AG16" s="167"/>
      <c r="AH16" s="168"/>
      <c r="AI16" s="167"/>
    </row>
    <row r="17" spans="2:37" ht="27" customHeight="1">
      <c r="C17" s="178" t="s">
        <v>8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82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67"/>
      <c r="AG17" s="167"/>
      <c r="AH17" s="168"/>
      <c r="AI17" s="167"/>
    </row>
    <row r="18" spans="2:37" ht="27" customHeight="1">
      <c r="C18" s="179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83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67"/>
      <c r="AG18" s="167"/>
      <c r="AH18" s="168"/>
      <c r="AI18" s="167"/>
    </row>
    <row r="19" spans="2:37" ht="27" customHeight="1">
      <c r="C19" s="179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84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67"/>
      <c r="AG19" s="167"/>
      <c r="AH19" s="168"/>
      <c r="AI19" s="167"/>
    </row>
    <row r="20" spans="2:37">
      <c r="C20" s="94" t="s">
        <v>9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94">
        <f>COUNTIF(D20:AE20,"■")</f>
        <v>0</v>
      </c>
      <c r="AG20" s="94">
        <f>COUNTIF(C20:AE20,"○")+COUNTIF(C20:AE20,"■")</f>
        <v>0</v>
      </c>
      <c r="AH20" s="104"/>
      <c r="AI20" s="94" t="str">
        <f>IF(AG20=0,"○",IF(AF20&gt;=AH20,"○","×"))</f>
        <v>○</v>
      </c>
    </row>
    <row r="21" spans="2:37">
      <c r="C21" s="94" t="s">
        <v>44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94">
        <f>COUNTIF(D21:AE21,"■")</f>
        <v>0</v>
      </c>
      <c r="AG21" s="94">
        <f>COUNTIF(C21:AE21,"○")+COUNTIF(C21:AE21,"■")</f>
        <v>0</v>
      </c>
      <c r="AH21" s="104"/>
      <c r="AI21" s="94" t="str">
        <f>IF(AG21=0,"○",IF(AF21&gt;=AH21,"○","×"))</f>
        <v>○</v>
      </c>
    </row>
    <row r="22" spans="2:37" ht="27" customHeight="1"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H22" s="103"/>
    </row>
    <row r="23" spans="2:37" ht="18.75" customHeight="1">
      <c r="B23" s="190"/>
      <c r="C23" s="94" t="s">
        <v>1</v>
      </c>
      <c r="D23" s="95">
        <f>$AC$4+IF(WEEKDAY($AC$4,2)=1,0,8-WEEKDAY($AC$4,2))</f>
        <v>2</v>
      </c>
      <c r="E23" s="95">
        <f>$AC$4+IF(WEEKDAY($AC$4,2)=1,0,8-WEEKDAY($AC$4,2))+E25</f>
        <v>3</v>
      </c>
      <c r="F23" s="95">
        <f t="shared" ref="F23:AE23" si="4">$AC$4+IF(WEEKDAY($AC$4,2)=1,0,8-WEEKDAY($AC$4,2))+F25</f>
        <v>4</v>
      </c>
      <c r="G23" s="95">
        <f t="shared" si="4"/>
        <v>5</v>
      </c>
      <c r="H23" s="95">
        <f t="shared" si="4"/>
        <v>6</v>
      </c>
      <c r="I23" s="95">
        <f t="shared" si="4"/>
        <v>7</v>
      </c>
      <c r="J23" s="95">
        <f t="shared" si="4"/>
        <v>8</v>
      </c>
      <c r="K23" s="95">
        <f t="shared" si="4"/>
        <v>9</v>
      </c>
      <c r="L23" s="95">
        <f t="shared" si="4"/>
        <v>10</v>
      </c>
      <c r="M23" s="95">
        <f t="shared" si="4"/>
        <v>11</v>
      </c>
      <c r="N23" s="95">
        <f t="shared" si="4"/>
        <v>12</v>
      </c>
      <c r="O23" s="95">
        <f t="shared" si="4"/>
        <v>13</v>
      </c>
      <c r="P23" s="95">
        <f t="shared" si="4"/>
        <v>14</v>
      </c>
      <c r="Q23" s="95">
        <f t="shared" si="4"/>
        <v>15</v>
      </c>
      <c r="R23" s="95">
        <f t="shared" si="4"/>
        <v>16</v>
      </c>
      <c r="S23" s="95">
        <f t="shared" si="4"/>
        <v>17</v>
      </c>
      <c r="T23" s="95">
        <f t="shared" si="4"/>
        <v>18</v>
      </c>
      <c r="U23" s="95">
        <f t="shared" si="4"/>
        <v>19</v>
      </c>
      <c r="V23" s="95">
        <f t="shared" si="4"/>
        <v>20</v>
      </c>
      <c r="W23" s="95">
        <f t="shared" si="4"/>
        <v>21</v>
      </c>
      <c r="X23" s="95">
        <f t="shared" si="4"/>
        <v>22</v>
      </c>
      <c r="Y23" s="95">
        <f t="shared" si="4"/>
        <v>23</v>
      </c>
      <c r="Z23" s="95">
        <f t="shared" si="4"/>
        <v>24</v>
      </c>
      <c r="AA23" s="95">
        <f t="shared" si="4"/>
        <v>25</v>
      </c>
      <c r="AB23" s="95">
        <f t="shared" si="4"/>
        <v>26</v>
      </c>
      <c r="AC23" s="95">
        <f t="shared" si="4"/>
        <v>27</v>
      </c>
      <c r="AD23" s="95">
        <f t="shared" si="4"/>
        <v>28</v>
      </c>
      <c r="AE23" s="95">
        <f t="shared" si="4"/>
        <v>29</v>
      </c>
      <c r="AF23" s="167" t="s">
        <v>118</v>
      </c>
      <c r="AG23" s="167" t="s">
        <v>119</v>
      </c>
      <c r="AH23" s="168" t="s">
        <v>117</v>
      </c>
      <c r="AI23" s="167" t="s">
        <v>22</v>
      </c>
      <c r="AK23" s="93"/>
    </row>
    <row r="24" spans="2:37" ht="17.25" customHeight="1">
      <c r="B24" s="190"/>
      <c r="C24" s="94" t="s">
        <v>2</v>
      </c>
      <c r="D24" s="96">
        <f>$AC$4+IF(WEEKDAY($AC$4,2)=1,0,8-WEEKDAY($AC$4,2))</f>
        <v>2</v>
      </c>
      <c r="E24" s="96">
        <f>$AC$4+IF(WEEKDAY($AC$4,2)=1,0,8-WEEKDAY($AC$4,2))+E25</f>
        <v>3</v>
      </c>
      <c r="F24" s="96">
        <f t="shared" ref="F24:AE24" si="5">$AC$4+IF(WEEKDAY($AC$4,2)=1,0,8-WEEKDAY($AC$4,2))+F25</f>
        <v>4</v>
      </c>
      <c r="G24" s="96">
        <f t="shared" si="5"/>
        <v>5</v>
      </c>
      <c r="H24" s="96">
        <f t="shared" si="5"/>
        <v>6</v>
      </c>
      <c r="I24" s="96">
        <f t="shared" si="5"/>
        <v>7</v>
      </c>
      <c r="J24" s="96">
        <f t="shared" si="5"/>
        <v>8</v>
      </c>
      <c r="K24" s="96">
        <f t="shared" si="5"/>
        <v>9</v>
      </c>
      <c r="L24" s="96">
        <f t="shared" si="5"/>
        <v>10</v>
      </c>
      <c r="M24" s="96">
        <f t="shared" si="5"/>
        <v>11</v>
      </c>
      <c r="N24" s="96">
        <f t="shared" si="5"/>
        <v>12</v>
      </c>
      <c r="O24" s="96">
        <f t="shared" si="5"/>
        <v>13</v>
      </c>
      <c r="P24" s="96">
        <f t="shared" si="5"/>
        <v>14</v>
      </c>
      <c r="Q24" s="96">
        <f t="shared" si="5"/>
        <v>15</v>
      </c>
      <c r="R24" s="96">
        <f t="shared" si="5"/>
        <v>16</v>
      </c>
      <c r="S24" s="96">
        <f t="shared" si="5"/>
        <v>17</v>
      </c>
      <c r="T24" s="96">
        <f t="shared" si="5"/>
        <v>18</v>
      </c>
      <c r="U24" s="96">
        <f t="shared" si="5"/>
        <v>19</v>
      </c>
      <c r="V24" s="96">
        <f t="shared" si="5"/>
        <v>20</v>
      </c>
      <c r="W24" s="96">
        <f t="shared" si="5"/>
        <v>21</v>
      </c>
      <c r="X24" s="96">
        <f t="shared" si="5"/>
        <v>22</v>
      </c>
      <c r="Y24" s="96">
        <f t="shared" si="5"/>
        <v>23</v>
      </c>
      <c r="Z24" s="96">
        <f t="shared" si="5"/>
        <v>24</v>
      </c>
      <c r="AA24" s="96">
        <f t="shared" si="5"/>
        <v>25</v>
      </c>
      <c r="AB24" s="96">
        <f t="shared" si="5"/>
        <v>26</v>
      </c>
      <c r="AC24" s="96">
        <f t="shared" si="5"/>
        <v>27</v>
      </c>
      <c r="AD24" s="96">
        <f t="shared" si="5"/>
        <v>28</v>
      </c>
      <c r="AE24" s="96">
        <f t="shared" si="5"/>
        <v>29</v>
      </c>
      <c r="AF24" s="167"/>
      <c r="AG24" s="167"/>
      <c r="AH24" s="168"/>
      <c r="AI24" s="167"/>
    </row>
    <row r="25" spans="2:37" ht="7.5" hidden="1" customHeight="1">
      <c r="B25" s="190"/>
      <c r="C25" s="94"/>
      <c r="D25" s="97"/>
      <c r="E25" s="97">
        <v>1</v>
      </c>
      <c r="F25" s="97">
        <v>2</v>
      </c>
      <c r="G25" s="97">
        <v>3</v>
      </c>
      <c r="H25" s="97">
        <v>4</v>
      </c>
      <c r="I25" s="97">
        <v>5</v>
      </c>
      <c r="J25" s="97">
        <v>6</v>
      </c>
      <c r="K25" s="97">
        <v>7</v>
      </c>
      <c r="L25" s="97">
        <v>8</v>
      </c>
      <c r="M25" s="97">
        <v>9</v>
      </c>
      <c r="N25" s="97">
        <v>10</v>
      </c>
      <c r="O25" s="97">
        <v>11</v>
      </c>
      <c r="P25" s="97">
        <v>12</v>
      </c>
      <c r="Q25" s="97">
        <v>13</v>
      </c>
      <c r="R25" s="97">
        <v>14</v>
      </c>
      <c r="S25" s="97">
        <v>15</v>
      </c>
      <c r="T25" s="97">
        <v>16</v>
      </c>
      <c r="U25" s="97">
        <v>17</v>
      </c>
      <c r="V25" s="97">
        <v>18</v>
      </c>
      <c r="W25" s="97">
        <v>19</v>
      </c>
      <c r="X25" s="97">
        <v>20</v>
      </c>
      <c r="Y25" s="97">
        <v>21</v>
      </c>
      <c r="Z25" s="97">
        <v>22</v>
      </c>
      <c r="AA25" s="97">
        <v>23</v>
      </c>
      <c r="AB25" s="97">
        <v>24</v>
      </c>
      <c r="AC25" s="97">
        <v>25</v>
      </c>
      <c r="AD25" s="97">
        <v>26</v>
      </c>
      <c r="AE25" s="97">
        <v>27</v>
      </c>
      <c r="AF25" s="167"/>
      <c r="AG25" s="167"/>
      <c r="AH25" s="168"/>
      <c r="AI25" s="167"/>
      <c r="AJ25" s="91"/>
    </row>
    <row r="26" spans="2:37" ht="1.5" hidden="1" customHeight="1">
      <c r="B26" s="190"/>
      <c r="C26" s="94"/>
      <c r="D26" s="97" t="e">
        <f t="shared" ref="D26:AE26" si="6">WEEKDAY(D13)</f>
        <v>#NUM!</v>
      </c>
      <c r="E26" s="97" t="e">
        <f t="shared" si="6"/>
        <v>#NUM!</v>
      </c>
      <c r="F26" s="97" t="e">
        <f t="shared" si="6"/>
        <v>#NUM!</v>
      </c>
      <c r="G26" s="97" t="e">
        <f t="shared" si="6"/>
        <v>#NUM!</v>
      </c>
      <c r="H26" s="97" t="e">
        <f t="shared" si="6"/>
        <v>#NUM!</v>
      </c>
      <c r="I26" s="97" t="e">
        <f t="shared" si="6"/>
        <v>#NUM!</v>
      </c>
      <c r="J26" s="97" t="e">
        <f t="shared" si="6"/>
        <v>#NUM!</v>
      </c>
      <c r="K26" s="97" t="e">
        <f t="shared" si="6"/>
        <v>#NUM!</v>
      </c>
      <c r="L26" s="97" t="e">
        <f t="shared" si="6"/>
        <v>#NUM!</v>
      </c>
      <c r="M26" s="97" t="e">
        <f t="shared" si="6"/>
        <v>#NUM!</v>
      </c>
      <c r="N26" s="97" t="e">
        <f t="shared" si="6"/>
        <v>#NUM!</v>
      </c>
      <c r="O26" s="97" t="e">
        <f t="shared" si="6"/>
        <v>#NUM!</v>
      </c>
      <c r="P26" s="97" t="e">
        <f t="shared" si="6"/>
        <v>#NUM!</v>
      </c>
      <c r="Q26" s="97" t="e">
        <f t="shared" si="6"/>
        <v>#NUM!</v>
      </c>
      <c r="R26" s="97" t="e">
        <f t="shared" si="6"/>
        <v>#NUM!</v>
      </c>
      <c r="S26" s="97" t="e">
        <f t="shared" si="6"/>
        <v>#NUM!</v>
      </c>
      <c r="T26" s="97" t="e">
        <f t="shared" si="6"/>
        <v>#NUM!</v>
      </c>
      <c r="U26" s="97" t="e">
        <f t="shared" si="6"/>
        <v>#NUM!</v>
      </c>
      <c r="V26" s="97" t="e">
        <f t="shared" si="6"/>
        <v>#NUM!</v>
      </c>
      <c r="W26" s="97" t="e">
        <f t="shared" si="6"/>
        <v>#NUM!</v>
      </c>
      <c r="X26" s="97" t="e">
        <f t="shared" si="6"/>
        <v>#NUM!</v>
      </c>
      <c r="Y26" s="97" t="e">
        <f t="shared" si="6"/>
        <v>#NUM!</v>
      </c>
      <c r="Z26" s="97" t="e">
        <f t="shared" si="6"/>
        <v>#NUM!</v>
      </c>
      <c r="AA26" s="97" t="e">
        <f t="shared" si="6"/>
        <v>#NUM!</v>
      </c>
      <c r="AB26" s="97" t="e">
        <f t="shared" si="6"/>
        <v>#NUM!</v>
      </c>
      <c r="AC26" s="97" t="e">
        <f t="shared" si="6"/>
        <v>#NUM!</v>
      </c>
      <c r="AD26" s="97">
        <f t="shared" si="6"/>
        <v>7</v>
      </c>
      <c r="AE26" s="97">
        <f t="shared" si="6"/>
        <v>1</v>
      </c>
      <c r="AF26" s="167"/>
      <c r="AG26" s="167"/>
      <c r="AH26" s="168"/>
      <c r="AI26" s="167"/>
      <c r="AJ26" s="91"/>
    </row>
    <row r="27" spans="2:37">
      <c r="B27" s="190"/>
      <c r="C27" s="94" t="s">
        <v>3</v>
      </c>
      <c r="D27" s="98">
        <f t="shared" ref="D27:AE27" si="7">D24</f>
        <v>2</v>
      </c>
      <c r="E27" s="98">
        <f t="shared" si="7"/>
        <v>3</v>
      </c>
      <c r="F27" s="98">
        <f t="shared" si="7"/>
        <v>4</v>
      </c>
      <c r="G27" s="98">
        <f t="shared" si="7"/>
        <v>5</v>
      </c>
      <c r="H27" s="98">
        <f t="shared" si="7"/>
        <v>6</v>
      </c>
      <c r="I27" s="98">
        <f t="shared" si="7"/>
        <v>7</v>
      </c>
      <c r="J27" s="98">
        <f t="shared" si="7"/>
        <v>8</v>
      </c>
      <c r="K27" s="98">
        <f t="shared" si="7"/>
        <v>9</v>
      </c>
      <c r="L27" s="98">
        <f t="shared" si="7"/>
        <v>10</v>
      </c>
      <c r="M27" s="98">
        <f t="shared" si="7"/>
        <v>11</v>
      </c>
      <c r="N27" s="98">
        <f t="shared" si="7"/>
        <v>12</v>
      </c>
      <c r="O27" s="98">
        <f t="shared" si="7"/>
        <v>13</v>
      </c>
      <c r="P27" s="98">
        <f t="shared" si="7"/>
        <v>14</v>
      </c>
      <c r="Q27" s="98">
        <f t="shared" si="7"/>
        <v>15</v>
      </c>
      <c r="R27" s="98">
        <f t="shared" si="7"/>
        <v>16</v>
      </c>
      <c r="S27" s="98">
        <f t="shared" si="7"/>
        <v>17</v>
      </c>
      <c r="T27" s="98">
        <f t="shared" si="7"/>
        <v>18</v>
      </c>
      <c r="U27" s="98">
        <f t="shared" si="7"/>
        <v>19</v>
      </c>
      <c r="V27" s="98">
        <f t="shared" si="7"/>
        <v>20</v>
      </c>
      <c r="W27" s="98">
        <f t="shared" si="7"/>
        <v>21</v>
      </c>
      <c r="X27" s="98">
        <f t="shared" si="7"/>
        <v>22</v>
      </c>
      <c r="Y27" s="98">
        <f t="shared" si="7"/>
        <v>23</v>
      </c>
      <c r="Z27" s="98">
        <f t="shared" si="7"/>
        <v>24</v>
      </c>
      <c r="AA27" s="98">
        <f t="shared" si="7"/>
        <v>25</v>
      </c>
      <c r="AB27" s="98">
        <f t="shared" si="7"/>
        <v>26</v>
      </c>
      <c r="AC27" s="98">
        <f t="shared" si="7"/>
        <v>27</v>
      </c>
      <c r="AD27" s="98">
        <f t="shared" si="7"/>
        <v>28</v>
      </c>
      <c r="AE27" s="98">
        <f t="shared" si="7"/>
        <v>29</v>
      </c>
      <c r="AF27" s="167"/>
      <c r="AG27" s="167"/>
      <c r="AH27" s="168"/>
      <c r="AI27" s="167"/>
    </row>
    <row r="28" spans="2:37" ht="27" customHeight="1">
      <c r="B28" s="190"/>
      <c r="C28" s="178" t="s">
        <v>8</v>
      </c>
      <c r="D28" s="176"/>
      <c r="E28" s="176"/>
      <c r="F28" s="176"/>
      <c r="G28" s="176"/>
      <c r="H28" s="176"/>
      <c r="I28" s="176"/>
      <c r="J28" s="187"/>
      <c r="K28" s="110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91"/>
      <c r="AA28" s="176"/>
      <c r="AB28" s="176"/>
      <c r="AC28" s="176"/>
      <c r="AD28" s="176"/>
      <c r="AE28" s="176"/>
      <c r="AF28" s="167"/>
      <c r="AG28" s="167"/>
      <c r="AH28" s="168"/>
      <c r="AI28" s="167"/>
    </row>
    <row r="29" spans="2:37" ht="27" customHeight="1">
      <c r="B29" s="190"/>
      <c r="C29" s="179"/>
      <c r="D29" s="177"/>
      <c r="E29" s="177"/>
      <c r="F29" s="177"/>
      <c r="G29" s="177"/>
      <c r="H29" s="177"/>
      <c r="I29" s="177"/>
      <c r="J29" s="188"/>
      <c r="K29" s="1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214"/>
      <c r="AA29" s="177"/>
      <c r="AB29" s="177"/>
      <c r="AC29" s="177"/>
      <c r="AD29" s="177"/>
      <c r="AE29" s="177"/>
      <c r="AF29" s="167"/>
      <c r="AG29" s="167"/>
      <c r="AH29" s="168"/>
      <c r="AI29" s="167"/>
    </row>
    <row r="30" spans="2:37" ht="27" customHeight="1">
      <c r="B30" s="190"/>
      <c r="C30" s="179"/>
      <c r="D30" s="177"/>
      <c r="E30" s="177"/>
      <c r="F30" s="177"/>
      <c r="G30" s="177"/>
      <c r="H30" s="177"/>
      <c r="I30" s="177"/>
      <c r="J30" s="189"/>
      <c r="K30" s="112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214"/>
      <c r="AA30" s="177"/>
      <c r="AB30" s="177"/>
      <c r="AC30" s="177"/>
      <c r="AD30" s="177"/>
      <c r="AE30" s="177"/>
      <c r="AF30" s="167"/>
      <c r="AG30" s="167"/>
      <c r="AH30" s="168"/>
      <c r="AI30" s="167"/>
    </row>
    <row r="31" spans="2:37">
      <c r="B31" s="190"/>
      <c r="C31" s="94" t="s">
        <v>9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94">
        <f>COUNTIF(D31:AE31,"■")</f>
        <v>0</v>
      </c>
      <c r="AG31" s="94">
        <f>COUNTIF(C31:AE31,"○")+COUNTIF(C31:AE31,"■")</f>
        <v>0</v>
      </c>
      <c r="AH31" s="104"/>
      <c r="AI31" s="94" t="str">
        <f>IF(AG31=0,"○",IF(AF31&gt;=AH31,"○","×"))</f>
        <v>○</v>
      </c>
    </row>
    <row r="32" spans="2:37">
      <c r="B32" s="190"/>
      <c r="C32" s="94" t="s">
        <v>44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94">
        <f>COUNTIF(D32:AE32,"■")</f>
        <v>0</v>
      </c>
      <c r="AG32" s="94">
        <f>COUNTIF(C32:AE32,"○")+COUNTIF(C32:AE32,"■")</f>
        <v>0</v>
      </c>
      <c r="AH32" s="104"/>
      <c r="AI32" s="94" t="str">
        <f>IF(AG32=0,"○",IF(AF32&gt;=AH32,"○","×"))</f>
        <v>○</v>
      </c>
    </row>
    <row r="33" spans="2:37" ht="27" customHeight="1"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H33" s="103"/>
    </row>
    <row r="34" spans="2:37" ht="18.75" customHeight="1">
      <c r="B34" s="190"/>
      <c r="C34" s="94" t="s">
        <v>1</v>
      </c>
      <c r="D34" s="95">
        <f>$AC$4+IF(WEEKDAY($AC$4,2)=1,0,8-WEEKDAY($AC$4,2))+D36</f>
        <v>30</v>
      </c>
      <c r="E34" s="95">
        <f t="shared" ref="E34:AE34" si="8">$AC$4+IF(WEEKDAY($AC$4,2)=1,0,8-WEEKDAY($AC$4,2))+E36</f>
        <v>31</v>
      </c>
      <c r="F34" s="95">
        <f t="shared" si="8"/>
        <v>32</v>
      </c>
      <c r="G34" s="95">
        <f t="shared" si="8"/>
        <v>33</v>
      </c>
      <c r="H34" s="95">
        <f t="shared" si="8"/>
        <v>34</v>
      </c>
      <c r="I34" s="95">
        <f t="shared" si="8"/>
        <v>35</v>
      </c>
      <c r="J34" s="95">
        <f t="shared" si="8"/>
        <v>36</v>
      </c>
      <c r="K34" s="95">
        <f t="shared" si="8"/>
        <v>37</v>
      </c>
      <c r="L34" s="95">
        <f t="shared" si="8"/>
        <v>38</v>
      </c>
      <c r="M34" s="95">
        <f t="shared" si="8"/>
        <v>39</v>
      </c>
      <c r="N34" s="95">
        <f t="shared" si="8"/>
        <v>40</v>
      </c>
      <c r="O34" s="95">
        <f t="shared" si="8"/>
        <v>41</v>
      </c>
      <c r="P34" s="95">
        <f t="shared" si="8"/>
        <v>42</v>
      </c>
      <c r="Q34" s="95">
        <f t="shared" si="8"/>
        <v>43</v>
      </c>
      <c r="R34" s="95">
        <f t="shared" si="8"/>
        <v>44</v>
      </c>
      <c r="S34" s="95">
        <f t="shared" si="8"/>
        <v>45</v>
      </c>
      <c r="T34" s="95">
        <f t="shared" si="8"/>
        <v>46</v>
      </c>
      <c r="U34" s="95">
        <f t="shared" si="8"/>
        <v>47</v>
      </c>
      <c r="V34" s="95">
        <f t="shared" si="8"/>
        <v>48</v>
      </c>
      <c r="W34" s="95">
        <f t="shared" si="8"/>
        <v>49</v>
      </c>
      <c r="X34" s="95">
        <f t="shared" si="8"/>
        <v>50</v>
      </c>
      <c r="Y34" s="95">
        <f t="shared" si="8"/>
        <v>51</v>
      </c>
      <c r="Z34" s="95">
        <f t="shared" si="8"/>
        <v>52</v>
      </c>
      <c r="AA34" s="95">
        <f t="shared" si="8"/>
        <v>53</v>
      </c>
      <c r="AB34" s="95">
        <f t="shared" si="8"/>
        <v>54</v>
      </c>
      <c r="AC34" s="95">
        <f t="shared" si="8"/>
        <v>55</v>
      </c>
      <c r="AD34" s="95">
        <f t="shared" si="8"/>
        <v>56</v>
      </c>
      <c r="AE34" s="95">
        <f t="shared" si="8"/>
        <v>57</v>
      </c>
      <c r="AF34" s="167" t="s">
        <v>118</v>
      </c>
      <c r="AG34" s="167" t="s">
        <v>119</v>
      </c>
      <c r="AH34" s="168" t="s">
        <v>117</v>
      </c>
      <c r="AI34" s="167" t="s">
        <v>22</v>
      </c>
      <c r="AK34" s="93"/>
    </row>
    <row r="35" spans="2:37" ht="18" customHeight="1">
      <c r="B35" s="190"/>
      <c r="C35" s="94" t="s">
        <v>2</v>
      </c>
      <c r="D35" s="96">
        <f>$AC$4+IF(WEEKDAY($AC$4,2)=1,0,8-WEEKDAY($AC$4,2))+D36</f>
        <v>30</v>
      </c>
      <c r="E35" s="96">
        <f t="shared" ref="E35:AE35" si="9">$AC$4+IF(WEEKDAY($AC$4,2)=1,0,8-WEEKDAY($AC$4,2))+E36</f>
        <v>31</v>
      </c>
      <c r="F35" s="96">
        <f t="shared" si="9"/>
        <v>32</v>
      </c>
      <c r="G35" s="96">
        <f t="shared" si="9"/>
        <v>33</v>
      </c>
      <c r="H35" s="96">
        <f t="shared" si="9"/>
        <v>34</v>
      </c>
      <c r="I35" s="96">
        <f t="shared" si="9"/>
        <v>35</v>
      </c>
      <c r="J35" s="96">
        <f t="shared" si="9"/>
        <v>36</v>
      </c>
      <c r="K35" s="96">
        <f t="shared" si="9"/>
        <v>37</v>
      </c>
      <c r="L35" s="96">
        <f t="shared" si="9"/>
        <v>38</v>
      </c>
      <c r="M35" s="96">
        <f t="shared" si="9"/>
        <v>39</v>
      </c>
      <c r="N35" s="96">
        <f t="shared" si="9"/>
        <v>40</v>
      </c>
      <c r="O35" s="96">
        <f t="shared" si="9"/>
        <v>41</v>
      </c>
      <c r="P35" s="96">
        <f t="shared" si="9"/>
        <v>42</v>
      </c>
      <c r="Q35" s="96">
        <f t="shared" si="9"/>
        <v>43</v>
      </c>
      <c r="R35" s="96">
        <f t="shared" si="9"/>
        <v>44</v>
      </c>
      <c r="S35" s="96">
        <f t="shared" si="9"/>
        <v>45</v>
      </c>
      <c r="T35" s="96">
        <f t="shared" si="9"/>
        <v>46</v>
      </c>
      <c r="U35" s="96">
        <f t="shared" si="9"/>
        <v>47</v>
      </c>
      <c r="V35" s="96">
        <f t="shared" si="9"/>
        <v>48</v>
      </c>
      <c r="W35" s="96">
        <f t="shared" si="9"/>
        <v>49</v>
      </c>
      <c r="X35" s="96">
        <f t="shared" si="9"/>
        <v>50</v>
      </c>
      <c r="Y35" s="96">
        <f t="shared" si="9"/>
        <v>51</v>
      </c>
      <c r="Z35" s="96">
        <f t="shared" si="9"/>
        <v>52</v>
      </c>
      <c r="AA35" s="96">
        <f t="shared" si="9"/>
        <v>53</v>
      </c>
      <c r="AB35" s="96">
        <f t="shared" si="9"/>
        <v>54</v>
      </c>
      <c r="AC35" s="96">
        <f t="shared" si="9"/>
        <v>55</v>
      </c>
      <c r="AD35" s="96">
        <f t="shared" si="9"/>
        <v>56</v>
      </c>
      <c r="AE35" s="96">
        <f t="shared" si="9"/>
        <v>57</v>
      </c>
      <c r="AF35" s="167"/>
      <c r="AG35" s="167"/>
      <c r="AH35" s="168"/>
      <c r="AI35" s="167"/>
    </row>
    <row r="36" spans="2:37" ht="13.5" hidden="1" customHeight="1">
      <c r="B36" s="190"/>
      <c r="C36" s="94"/>
      <c r="D36" s="97">
        <v>28</v>
      </c>
      <c r="E36" s="97">
        <v>29</v>
      </c>
      <c r="F36" s="97">
        <v>30</v>
      </c>
      <c r="G36" s="97">
        <v>31</v>
      </c>
      <c r="H36" s="97">
        <v>32</v>
      </c>
      <c r="I36" s="97">
        <v>33</v>
      </c>
      <c r="J36" s="97">
        <v>34</v>
      </c>
      <c r="K36" s="97">
        <v>35</v>
      </c>
      <c r="L36" s="97">
        <v>36</v>
      </c>
      <c r="M36" s="97">
        <v>37</v>
      </c>
      <c r="N36" s="97">
        <v>38</v>
      </c>
      <c r="O36" s="97">
        <v>39</v>
      </c>
      <c r="P36" s="97">
        <v>40</v>
      </c>
      <c r="Q36" s="97">
        <v>41</v>
      </c>
      <c r="R36" s="97">
        <v>42</v>
      </c>
      <c r="S36" s="97">
        <v>43</v>
      </c>
      <c r="T36" s="97">
        <v>44</v>
      </c>
      <c r="U36" s="97">
        <v>45</v>
      </c>
      <c r="V36" s="97">
        <v>46</v>
      </c>
      <c r="W36" s="97">
        <v>47</v>
      </c>
      <c r="X36" s="97">
        <v>48</v>
      </c>
      <c r="Y36" s="97">
        <v>49</v>
      </c>
      <c r="Z36" s="97">
        <v>50</v>
      </c>
      <c r="AA36" s="97">
        <v>51</v>
      </c>
      <c r="AB36" s="97">
        <v>52</v>
      </c>
      <c r="AC36" s="97">
        <v>53</v>
      </c>
      <c r="AD36" s="97">
        <v>54</v>
      </c>
      <c r="AE36" s="97">
        <v>55</v>
      </c>
      <c r="AF36" s="167"/>
      <c r="AG36" s="167"/>
      <c r="AH36" s="168"/>
      <c r="AI36" s="167"/>
      <c r="AJ36" s="91"/>
    </row>
    <row r="37" spans="2:37" ht="13.5" hidden="1" customHeight="1">
      <c r="B37" s="190"/>
      <c r="C37" s="94"/>
      <c r="D37" s="97" t="e">
        <f t="shared" ref="D37:AE37" si="10">WEEKDAY(D13)</f>
        <v>#NUM!</v>
      </c>
      <c r="E37" s="97" t="e">
        <f t="shared" si="10"/>
        <v>#NUM!</v>
      </c>
      <c r="F37" s="97" t="e">
        <f t="shared" si="10"/>
        <v>#NUM!</v>
      </c>
      <c r="G37" s="97" t="e">
        <f t="shared" si="10"/>
        <v>#NUM!</v>
      </c>
      <c r="H37" s="97" t="e">
        <f t="shared" si="10"/>
        <v>#NUM!</v>
      </c>
      <c r="I37" s="97" t="e">
        <f t="shared" si="10"/>
        <v>#NUM!</v>
      </c>
      <c r="J37" s="97" t="e">
        <f t="shared" si="10"/>
        <v>#NUM!</v>
      </c>
      <c r="K37" s="97" t="e">
        <f t="shared" si="10"/>
        <v>#NUM!</v>
      </c>
      <c r="L37" s="97" t="e">
        <f t="shared" si="10"/>
        <v>#NUM!</v>
      </c>
      <c r="M37" s="97" t="e">
        <f t="shared" si="10"/>
        <v>#NUM!</v>
      </c>
      <c r="N37" s="97" t="e">
        <f t="shared" si="10"/>
        <v>#NUM!</v>
      </c>
      <c r="O37" s="97" t="e">
        <f t="shared" si="10"/>
        <v>#NUM!</v>
      </c>
      <c r="P37" s="97" t="e">
        <f t="shared" si="10"/>
        <v>#NUM!</v>
      </c>
      <c r="Q37" s="97" t="e">
        <f t="shared" si="10"/>
        <v>#NUM!</v>
      </c>
      <c r="R37" s="97" t="e">
        <f t="shared" si="10"/>
        <v>#NUM!</v>
      </c>
      <c r="S37" s="97" t="e">
        <f t="shared" si="10"/>
        <v>#NUM!</v>
      </c>
      <c r="T37" s="97" t="e">
        <f t="shared" si="10"/>
        <v>#NUM!</v>
      </c>
      <c r="U37" s="97" t="e">
        <f t="shared" si="10"/>
        <v>#NUM!</v>
      </c>
      <c r="V37" s="97" t="e">
        <f t="shared" si="10"/>
        <v>#NUM!</v>
      </c>
      <c r="W37" s="97" t="e">
        <f t="shared" si="10"/>
        <v>#NUM!</v>
      </c>
      <c r="X37" s="97" t="e">
        <f t="shared" si="10"/>
        <v>#NUM!</v>
      </c>
      <c r="Y37" s="97" t="e">
        <f t="shared" si="10"/>
        <v>#NUM!</v>
      </c>
      <c r="Z37" s="97" t="e">
        <f t="shared" si="10"/>
        <v>#NUM!</v>
      </c>
      <c r="AA37" s="97" t="e">
        <f t="shared" si="10"/>
        <v>#NUM!</v>
      </c>
      <c r="AB37" s="97" t="e">
        <f t="shared" si="10"/>
        <v>#NUM!</v>
      </c>
      <c r="AC37" s="97" t="e">
        <f t="shared" si="10"/>
        <v>#NUM!</v>
      </c>
      <c r="AD37" s="97">
        <f t="shared" si="10"/>
        <v>7</v>
      </c>
      <c r="AE37" s="97">
        <f t="shared" si="10"/>
        <v>1</v>
      </c>
      <c r="AF37" s="167"/>
      <c r="AG37" s="167"/>
      <c r="AH37" s="168"/>
      <c r="AI37" s="167"/>
      <c r="AJ37" s="91"/>
    </row>
    <row r="38" spans="2:37">
      <c r="B38" s="190"/>
      <c r="C38" s="94" t="s">
        <v>3</v>
      </c>
      <c r="D38" s="98">
        <f>D35</f>
        <v>30</v>
      </c>
      <c r="E38" s="98">
        <f t="shared" ref="E38:AE38" si="11">E35</f>
        <v>31</v>
      </c>
      <c r="F38" s="98">
        <f t="shared" si="11"/>
        <v>32</v>
      </c>
      <c r="G38" s="98">
        <f t="shared" si="11"/>
        <v>33</v>
      </c>
      <c r="H38" s="98">
        <f t="shared" si="11"/>
        <v>34</v>
      </c>
      <c r="I38" s="98">
        <f t="shared" si="11"/>
        <v>35</v>
      </c>
      <c r="J38" s="98">
        <f t="shared" si="11"/>
        <v>36</v>
      </c>
      <c r="K38" s="98">
        <f t="shared" si="11"/>
        <v>37</v>
      </c>
      <c r="L38" s="98">
        <f t="shared" si="11"/>
        <v>38</v>
      </c>
      <c r="M38" s="98">
        <f t="shared" si="11"/>
        <v>39</v>
      </c>
      <c r="N38" s="98">
        <f t="shared" si="11"/>
        <v>40</v>
      </c>
      <c r="O38" s="98">
        <f t="shared" si="11"/>
        <v>41</v>
      </c>
      <c r="P38" s="98">
        <f t="shared" si="11"/>
        <v>42</v>
      </c>
      <c r="Q38" s="98">
        <f t="shared" si="11"/>
        <v>43</v>
      </c>
      <c r="R38" s="98">
        <f t="shared" si="11"/>
        <v>44</v>
      </c>
      <c r="S38" s="98">
        <f t="shared" si="11"/>
        <v>45</v>
      </c>
      <c r="T38" s="98">
        <f t="shared" si="11"/>
        <v>46</v>
      </c>
      <c r="U38" s="98">
        <f t="shared" si="11"/>
        <v>47</v>
      </c>
      <c r="V38" s="98">
        <f t="shared" si="11"/>
        <v>48</v>
      </c>
      <c r="W38" s="98">
        <f t="shared" si="11"/>
        <v>49</v>
      </c>
      <c r="X38" s="98">
        <f t="shared" si="11"/>
        <v>50</v>
      </c>
      <c r="Y38" s="98">
        <f t="shared" si="11"/>
        <v>51</v>
      </c>
      <c r="Z38" s="98">
        <f t="shared" si="11"/>
        <v>52</v>
      </c>
      <c r="AA38" s="98">
        <f t="shared" si="11"/>
        <v>53</v>
      </c>
      <c r="AB38" s="98">
        <f t="shared" si="11"/>
        <v>54</v>
      </c>
      <c r="AC38" s="98">
        <f t="shared" si="11"/>
        <v>55</v>
      </c>
      <c r="AD38" s="98">
        <f t="shared" si="11"/>
        <v>56</v>
      </c>
      <c r="AE38" s="98">
        <f t="shared" si="11"/>
        <v>57</v>
      </c>
      <c r="AF38" s="167"/>
      <c r="AG38" s="167"/>
      <c r="AH38" s="168"/>
      <c r="AI38" s="167"/>
      <c r="AJ38" s="91"/>
    </row>
    <row r="39" spans="2:37" ht="27" customHeight="1">
      <c r="B39" s="190"/>
      <c r="C39" s="178" t="s">
        <v>8</v>
      </c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91"/>
      <c r="AA39" s="176"/>
      <c r="AB39" s="176"/>
      <c r="AC39" s="176"/>
      <c r="AD39" s="176"/>
      <c r="AE39" s="176"/>
      <c r="AF39" s="167"/>
      <c r="AG39" s="167"/>
      <c r="AH39" s="168"/>
      <c r="AI39" s="167"/>
    </row>
    <row r="40" spans="2:37" ht="27" customHeight="1">
      <c r="B40" s="190"/>
      <c r="C40" s="179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214"/>
      <c r="AA40" s="177"/>
      <c r="AB40" s="177"/>
      <c r="AC40" s="177"/>
      <c r="AD40" s="177"/>
      <c r="AE40" s="177"/>
      <c r="AF40" s="167"/>
      <c r="AG40" s="167"/>
      <c r="AH40" s="168"/>
      <c r="AI40" s="167"/>
    </row>
    <row r="41" spans="2:37" ht="27" customHeight="1">
      <c r="B41" s="190"/>
      <c r="C41" s="179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214"/>
      <c r="AA41" s="177"/>
      <c r="AB41" s="177"/>
      <c r="AC41" s="177"/>
      <c r="AD41" s="177"/>
      <c r="AE41" s="177"/>
      <c r="AF41" s="167"/>
      <c r="AG41" s="167"/>
      <c r="AH41" s="168"/>
      <c r="AI41" s="167"/>
    </row>
    <row r="42" spans="2:37">
      <c r="B42" s="190"/>
      <c r="C42" s="94" t="s">
        <v>9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94">
        <f>COUNTIF(D42:AE42,"■")</f>
        <v>0</v>
      </c>
      <c r="AG42" s="94">
        <f>COUNTIF(C42:AE42,"○")+COUNTIF(C42:AE42,"■")</f>
        <v>0</v>
      </c>
      <c r="AH42" s="104"/>
      <c r="AI42" s="94" t="str">
        <f>IF(AG42=0,"○",IF(AF42&gt;=AH42,"○","×"))</f>
        <v>○</v>
      </c>
    </row>
    <row r="43" spans="2:37">
      <c r="B43" s="190"/>
      <c r="C43" s="94" t="s">
        <v>44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94">
        <f>COUNTIF(D43:AE43,"■")</f>
        <v>0</v>
      </c>
      <c r="AG43" s="94">
        <f>COUNTIF(C43:AE43,"○")+COUNTIF(C43:AE43,"■")</f>
        <v>0</v>
      </c>
      <c r="AH43" s="104"/>
      <c r="AI43" s="94" t="str">
        <f>IF(AG43=0,"○",IF(AF43&gt;=AH43,"○","×"))</f>
        <v>○</v>
      </c>
    </row>
    <row r="44" spans="2:37" ht="27" customHeight="1">
      <c r="AH44" s="103"/>
    </row>
    <row r="45" spans="2:37" ht="18.75" customHeight="1">
      <c r="B45" s="190"/>
      <c r="C45" s="94" t="s">
        <v>1</v>
      </c>
      <c r="D45" s="95">
        <f>$AC$4+IF(WEEKDAY($AC$4,2)=1,0,8-WEEKDAY($AC$4,2))+D47</f>
        <v>58</v>
      </c>
      <c r="E45" s="95">
        <f t="shared" ref="E45:AE45" si="12">$AC$4+IF(WEEKDAY($AC$4,2)=1,0,8-WEEKDAY($AC$4,2))+E47</f>
        <v>59</v>
      </c>
      <c r="F45" s="95">
        <f t="shared" si="12"/>
        <v>60</v>
      </c>
      <c r="G45" s="95">
        <f t="shared" si="12"/>
        <v>61</v>
      </c>
      <c r="H45" s="95">
        <f t="shared" si="12"/>
        <v>62</v>
      </c>
      <c r="I45" s="95">
        <f t="shared" si="12"/>
        <v>63</v>
      </c>
      <c r="J45" s="95">
        <f t="shared" si="12"/>
        <v>64</v>
      </c>
      <c r="K45" s="95">
        <f t="shared" si="12"/>
        <v>65</v>
      </c>
      <c r="L45" s="95">
        <f t="shared" si="12"/>
        <v>66</v>
      </c>
      <c r="M45" s="95">
        <f t="shared" si="12"/>
        <v>67</v>
      </c>
      <c r="N45" s="95">
        <f t="shared" si="12"/>
        <v>68</v>
      </c>
      <c r="O45" s="95">
        <f t="shared" si="12"/>
        <v>69</v>
      </c>
      <c r="P45" s="95">
        <f t="shared" si="12"/>
        <v>70</v>
      </c>
      <c r="Q45" s="95">
        <f t="shared" si="12"/>
        <v>71</v>
      </c>
      <c r="R45" s="95">
        <f t="shared" si="12"/>
        <v>72</v>
      </c>
      <c r="S45" s="95">
        <f t="shared" si="12"/>
        <v>73</v>
      </c>
      <c r="T45" s="95">
        <f t="shared" si="12"/>
        <v>74</v>
      </c>
      <c r="U45" s="95">
        <f t="shared" si="12"/>
        <v>75</v>
      </c>
      <c r="V45" s="95">
        <f t="shared" si="12"/>
        <v>76</v>
      </c>
      <c r="W45" s="95">
        <f t="shared" si="12"/>
        <v>77</v>
      </c>
      <c r="X45" s="95">
        <f t="shared" si="12"/>
        <v>78</v>
      </c>
      <c r="Y45" s="95">
        <f t="shared" si="12"/>
        <v>79</v>
      </c>
      <c r="Z45" s="95">
        <f t="shared" si="12"/>
        <v>80</v>
      </c>
      <c r="AA45" s="95">
        <f t="shared" si="12"/>
        <v>81</v>
      </c>
      <c r="AB45" s="95">
        <f t="shared" si="12"/>
        <v>82</v>
      </c>
      <c r="AC45" s="95">
        <f t="shared" si="12"/>
        <v>83</v>
      </c>
      <c r="AD45" s="95">
        <f t="shared" si="12"/>
        <v>84</v>
      </c>
      <c r="AE45" s="95">
        <f t="shared" si="12"/>
        <v>85</v>
      </c>
      <c r="AF45" s="167" t="s">
        <v>118</v>
      </c>
      <c r="AG45" s="167" t="s">
        <v>119</v>
      </c>
      <c r="AH45" s="168" t="s">
        <v>117</v>
      </c>
      <c r="AI45" s="167" t="s">
        <v>22</v>
      </c>
      <c r="AK45" s="93"/>
    </row>
    <row r="46" spans="2:37">
      <c r="B46" s="190"/>
      <c r="C46" s="94" t="s">
        <v>2</v>
      </c>
      <c r="D46" s="96">
        <f>$AC$4+IF(WEEKDAY($AC$4,2)=1,0,8-WEEKDAY($AC$4,2))+D47</f>
        <v>58</v>
      </c>
      <c r="E46" s="96">
        <f t="shared" ref="E46:AE46" si="13">$AC$4+IF(WEEKDAY($AC$4,2)=1,0,8-WEEKDAY($AC$4,2))+E47</f>
        <v>59</v>
      </c>
      <c r="F46" s="96">
        <f t="shared" si="13"/>
        <v>60</v>
      </c>
      <c r="G46" s="96">
        <f t="shared" si="13"/>
        <v>61</v>
      </c>
      <c r="H46" s="96">
        <f t="shared" si="13"/>
        <v>62</v>
      </c>
      <c r="I46" s="96">
        <f t="shared" si="13"/>
        <v>63</v>
      </c>
      <c r="J46" s="96">
        <f t="shared" si="13"/>
        <v>64</v>
      </c>
      <c r="K46" s="96">
        <f t="shared" si="13"/>
        <v>65</v>
      </c>
      <c r="L46" s="96">
        <f t="shared" si="13"/>
        <v>66</v>
      </c>
      <c r="M46" s="96">
        <f t="shared" si="13"/>
        <v>67</v>
      </c>
      <c r="N46" s="96">
        <f t="shared" si="13"/>
        <v>68</v>
      </c>
      <c r="O46" s="96">
        <f t="shared" si="13"/>
        <v>69</v>
      </c>
      <c r="P46" s="96">
        <f t="shared" si="13"/>
        <v>70</v>
      </c>
      <c r="Q46" s="96">
        <f t="shared" si="13"/>
        <v>71</v>
      </c>
      <c r="R46" s="96">
        <f t="shared" si="13"/>
        <v>72</v>
      </c>
      <c r="S46" s="96">
        <f t="shared" si="13"/>
        <v>73</v>
      </c>
      <c r="T46" s="96">
        <f t="shared" si="13"/>
        <v>74</v>
      </c>
      <c r="U46" s="96">
        <f t="shared" si="13"/>
        <v>75</v>
      </c>
      <c r="V46" s="96">
        <f t="shared" si="13"/>
        <v>76</v>
      </c>
      <c r="W46" s="96">
        <f t="shared" si="13"/>
        <v>77</v>
      </c>
      <c r="X46" s="96">
        <f t="shared" si="13"/>
        <v>78</v>
      </c>
      <c r="Y46" s="96">
        <f t="shared" si="13"/>
        <v>79</v>
      </c>
      <c r="Z46" s="96">
        <f t="shared" si="13"/>
        <v>80</v>
      </c>
      <c r="AA46" s="96">
        <f t="shared" si="13"/>
        <v>81</v>
      </c>
      <c r="AB46" s="96">
        <f t="shared" si="13"/>
        <v>82</v>
      </c>
      <c r="AC46" s="96">
        <f t="shared" si="13"/>
        <v>83</v>
      </c>
      <c r="AD46" s="96">
        <f t="shared" si="13"/>
        <v>84</v>
      </c>
      <c r="AE46" s="96">
        <f t="shared" si="13"/>
        <v>85</v>
      </c>
      <c r="AF46" s="167"/>
      <c r="AG46" s="167"/>
      <c r="AH46" s="168"/>
      <c r="AI46" s="167"/>
    </row>
    <row r="47" spans="2:37" ht="18" hidden="1" customHeight="1">
      <c r="B47" s="190"/>
      <c r="C47" s="94"/>
      <c r="D47" s="97">
        <v>56</v>
      </c>
      <c r="E47" s="97">
        <v>57</v>
      </c>
      <c r="F47" s="97">
        <v>58</v>
      </c>
      <c r="G47" s="97">
        <v>59</v>
      </c>
      <c r="H47" s="97">
        <v>60</v>
      </c>
      <c r="I47" s="97">
        <v>61</v>
      </c>
      <c r="J47" s="97">
        <v>62</v>
      </c>
      <c r="K47" s="97">
        <v>63</v>
      </c>
      <c r="L47" s="97">
        <v>64</v>
      </c>
      <c r="M47" s="97">
        <v>65</v>
      </c>
      <c r="N47" s="97">
        <v>66</v>
      </c>
      <c r="O47" s="97">
        <v>67</v>
      </c>
      <c r="P47" s="97">
        <v>68</v>
      </c>
      <c r="Q47" s="97">
        <v>69</v>
      </c>
      <c r="R47" s="97">
        <v>70</v>
      </c>
      <c r="S47" s="97">
        <v>71</v>
      </c>
      <c r="T47" s="97">
        <v>72</v>
      </c>
      <c r="U47" s="97">
        <v>73</v>
      </c>
      <c r="V47" s="97">
        <v>74</v>
      </c>
      <c r="W47" s="97">
        <v>75</v>
      </c>
      <c r="X47" s="97">
        <v>76</v>
      </c>
      <c r="Y47" s="97">
        <v>77</v>
      </c>
      <c r="Z47" s="97">
        <v>78</v>
      </c>
      <c r="AA47" s="97">
        <v>79</v>
      </c>
      <c r="AB47" s="97">
        <v>80</v>
      </c>
      <c r="AC47" s="97">
        <v>81</v>
      </c>
      <c r="AD47" s="97">
        <v>82</v>
      </c>
      <c r="AE47" s="97">
        <v>83</v>
      </c>
      <c r="AF47" s="167"/>
      <c r="AG47" s="167"/>
      <c r="AH47" s="168"/>
      <c r="AI47" s="167"/>
      <c r="AJ47" s="91"/>
    </row>
    <row r="48" spans="2:37" ht="0.75" hidden="1" customHeight="1">
      <c r="B48" s="190"/>
      <c r="C48" s="94"/>
      <c r="D48" s="97" t="e">
        <f t="shared" ref="D48:AE48" si="14">WEEKDAY(D13)</f>
        <v>#NUM!</v>
      </c>
      <c r="E48" s="97" t="e">
        <f t="shared" si="14"/>
        <v>#NUM!</v>
      </c>
      <c r="F48" s="97" t="e">
        <f t="shared" si="14"/>
        <v>#NUM!</v>
      </c>
      <c r="G48" s="97" t="e">
        <f t="shared" si="14"/>
        <v>#NUM!</v>
      </c>
      <c r="H48" s="97" t="e">
        <f t="shared" si="14"/>
        <v>#NUM!</v>
      </c>
      <c r="I48" s="97" t="e">
        <f t="shared" si="14"/>
        <v>#NUM!</v>
      </c>
      <c r="J48" s="97" t="e">
        <f t="shared" si="14"/>
        <v>#NUM!</v>
      </c>
      <c r="K48" s="97" t="e">
        <f t="shared" si="14"/>
        <v>#NUM!</v>
      </c>
      <c r="L48" s="97" t="e">
        <f t="shared" si="14"/>
        <v>#NUM!</v>
      </c>
      <c r="M48" s="97" t="e">
        <f t="shared" si="14"/>
        <v>#NUM!</v>
      </c>
      <c r="N48" s="97" t="e">
        <f t="shared" si="14"/>
        <v>#NUM!</v>
      </c>
      <c r="O48" s="97" t="e">
        <f t="shared" si="14"/>
        <v>#NUM!</v>
      </c>
      <c r="P48" s="97" t="e">
        <f t="shared" si="14"/>
        <v>#NUM!</v>
      </c>
      <c r="Q48" s="97" t="e">
        <f t="shared" si="14"/>
        <v>#NUM!</v>
      </c>
      <c r="R48" s="97" t="e">
        <f t="shared" si="14"/>
        <v>#NUM!</v>
      </c>
      <c r="S48" s="97" t="e">
        <f t="shared" si="14"/>
        <v>#NUM!</v>
      </c>
      <c r="T48" s="97" t="e">
        <f t="shared" si="14"/>
        <v>#NUM!</v>
      </c>
      <c r="U48" s="97" t="e">
        <f t="shared" si="14"/>
        <v>#NUM!</v>
      </c>
      <c r="V48" s="97" t="e">
        <f t="shared" si="14"/>
        <v>#NUM!</v>
      </c>
      <c r="W48" s="97" t="e">
        <f t="shared" si="14"/>
        <v>#NUM!</v>
      </c>
      <c r="X48" s="97" t="e">
        <f t="shared" si="14"/>
        <v>#NUM!</v>
      </c>
      <c r="Y48" s="97" t="e">
        <f t="shared" si="14"/>
        <v>#NUM!</v>
      </c>
      <c r="Z48" s="97" t="e">
        <f t="shared" si="14"/>
        <v>#NUM!</v>
      </c>
      <c r="AA48" s="97" t="e">
        <f t="shared" si="14"/>
        <v>#NUM!</v>
      </c>
      <c r="AB48" s="97" t="e">
        <f t="shared" si="14"/>
        <v>#NUM!</v>
      </c>
      <c r="AC48" s="97" t="e">
        <f t="shared" si="14"/>
        <v>#NUM!</v>
      </c>
      <c r="AD48" s="97">
        <f t="shared" si="14"/>
        <v>7</v>
      </c>
      <c r="AE48" s="97">
        <f t="shared" si="14"/>
        <v>1</v>
      </c>
      <c r="AF48" s="167"/>
      <c r="AG48" s="167"/>
      <c r="AH48" s="168"/>
      <c r="AI48" s="167"/>
      <c r="AJ48" s="91"/>
    </row>
    <row r="49" spans="2:37">
      <c r="B49" s="190"/>
      <c r="C49" s="94" t="s">
        <v>3</v>
      </c>
      <c r="D49" s="98">
        <f>D46</f>
        <v>58</v>
      </c>
      <c r="E49" s="98">
        <f t="shared" ref="E49:AE49" si="15">E46</f>
        <v>59</v>
      </c>
      <c r="F49" s="98">
        <f t="shared" si="15"/>
        <v>60</v>
      </c>
      <c r="G49" s="98">
        <f t="shared" si="15"/>
        <v>61</v>
      </c>
      <c r="H49" s="98">
        <f t="shared" si="15"/>
        <v>62</v>
      </c>
      <c r="I49" s="98">
        <f t="shared" si="15"/>
        <v>63</v>
      </c>
      <c r="J49" s="98">
        <f t="shared" si="15"/>
        <v>64</v>
      </c>
      <c r="K49" s="98">
        <f t="shared" si="15"/>
        <v>65</v>
      </c>
      <c r="L49" s="98">
        <f t="shared" si="15"/>
        <v>66</v>
      </c>
      <c r="M49" s="98">
        <f t="shared" si="15"/>
        <v>67</v>
      </c>
      <c r="N49" s="98">
        <f t="shared" si="15"/>
        <v>68</v>
      </c>
      <c r="O49" s="98">
        <f t="shared" si="15"/>
        <v>69</v>
      </c>
      <c r="P49" s="98">
        <f t="shared" si="15"/>
        <v>70</v>
      </c>
      <c r="Q49" s="98">
        <f t="shared" si="15"/>
        <v>71</v>
      </c>
      <c r="R49" s="98">
        <f t="shared" si="15"/>
        <v>72</v>
      </c>
      <c r="S49" s="98">
        <f t="shared" si="15"/>
        <v>73</v>
      </c>
      <c r="T49" s="98">
        <f t="shared" si="15"/>
        <v>74</v>
      </c>
      <c r="U49" s="98">
        <f t="shared" si="15"/>
        <v>75</v>
      </c>
      <c r="V49" s="98">
        <f t="shared" si="15"/>
        <v>76</v>
      </c>
      <c r="W49" s="98">
        <f t="shared" si="15"/>
        <v>77</v>
      </c>
      <c r="X49" s="98">
        <f t="shared" si="15"/>
        <v>78</v>
      </c>
      <c r="Y49" s="98">
        <f t="shared" si="15"/>
        <v>79</v>
      </c>
      <c r="Z49" s="98">
        <f t="shared" si="15"/>
        <v>80</v>
      </c>
      <c r="AA49" s="98">
        <f t="shared" si="15"/>
        <v>81</v>
      </c>
      <c r="AB49" s="98">
        <f t="shared" si="15"/>
        <v>82</v>
      </c>
      <c r="AC49" s="98">
        <f t="shared" si="15"/>
        <v>83</v>
      </c>
      <c r="AD49" s="98">
        <f t="shared" si="15"/>
        <v>84</v>
      </c>
      <c r="AE49" s="98">
        <f t="shared" si="15"/>
        <v>85</v>
      </c>
      <c r="AF49" s="167"/>
      <c r="AG49" s="167"/>
      <c r="AH49" s="168"/>
      <c r="AI49" s="167"/>
      <c r="AJ49" s="91"/>
    </row>
    <row r="50" spans="2:37" ht="27" customHeight="1">
      <c r="B50" s="190"/>
      <c r="C50" s="178" t="s">
        <v>8</v>
      </c>
      <c r="D50" s="191"/>
      <c r="E50" s="191"/>
      <c r="F50" s="191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67"/>
      <c r="AG50" s="167"/>
      <c r="AH50" s="168"/>
      <c r="AI50" s="167"/>
    </row>
    <row r="51" spans="2:37" ht="27" customHeight="1">
      <c r="B51" s="190"/>
      <c r="C51" s="179"/>
      <c r="D51" s="214"/>
      <c r="E51" s="214"/>
      <c r="F51" s="214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67"/>
      <c r="AG51" s="167"/>
      <c r="AH51" s="168"/>
      <c r="AI51" s="167"/>
    </row>
    <row r="52" spans="2:37" ht="27" customHeight="1">
      <c r="B52" s="190"/>
      <c r="C52" s="179"/>
      <c r="D52" s="214"/>
      <c r="E52" s="214"/>
      <c r="F52" s="214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67"/>
      <c r="AG52" s="167"/>
      <c r="AH52" s="168"/>
      <c r="AI52" s="167"/>
    </row>
    <row r="53" spans="2:37">
      <c r="B53" s="190"/>
      <c r="C53" s="94" t="s">
        <v>9</v>
      </c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94">
        <f>COUNTIF(D53:AE53,"■")</f>
        <v>0</v>
      </c>
      <c r="AG53" s="94">
        <f>COUNTIF(C53:AE53,"○")+COUNTIF(C53:AE53,"■")</f>
        <v>0</v>
      </c>
      <c r="AH53" s="104"/>
      <c r="AI53" s="94" t="str">
        <f>IF(AG53=0,"○",IF(AF53&gt;=AH53,"○","×"))</f>
        <v>○</v>
      </c>
    </row>
    <row r="54" spans="2:37">
      <c r="B54" s="190"/>
      <c r="C54" s="94" t="s">
        <v>44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94">
        <f>COUNTIF(D54:AE54,"■")</f>
        <v>0</v>
      </c>
      <c r="AG54" s="94">
        <f>COUNTIF(C54:AE54,"○")+COUNTIF(C54:AE54,"■")</f>
        <v>0</v>
      </c>
      <c r="AH54" s="104"/>
      <c r="AI54" s="94" t="str">
        <f>IF(AG54=0,"○",IF(AF54&gt;=AH54,"○","×"))</f>
        <v>○</v>
      </c>
    </row>
    <row r="55" spans="2:37" ht="27" customHeight="1">
      <c r="AH55" s="103"/>
    </row>
    <row r="56" spans="2:37" ht="18.75" customHeight="1">
      <c r="B56" s="190"/>
      <c r="C56" s="94" t="s">
        <v>1</v>
      </c>
      <c r="D56" s="95">
        <f>$AC$4+IF(WEEKDAY($AC$4,2)=1,0,8-WEEKDAY($AC$4,2))+D58</f>
        <v>86</v>
      </c>
      <c r="E56" s="95">
        <f t="shared" ref="E56:AE56" si="16">$AC$4+IF(WEEKDAY($AC$4,2)=1,0,8-WEEKDAY($AC$4,2))+E58</f>
        <v>87</v>
      </c>
      <c r="F56" s="95">
        <f t="shared" si="16"/>
        <v>88</v>
      </c>
      <c r="G56" s="95">
        <f t="shared" si="16"/>
        <v>89</v>
      </c>
      <c r="H56" s="95">
        <f t="shared" si="16"/>
        <v>90</v>
      </c>
      <c r="I56" s="95">
        <f t="shared" si="16"/>
        <v>91</v>
      </c>
      <c r="J56" s="95">
        <f t="shared" si="16"/>
        <v>92</v>
      </c>
      <c r="K56" s="95">
        <f t="shared" si="16"/>
        <v>93</v>
      </c>
      <c r="L56" s="95">
        <f t="shared" si="16"/>
        <v>94</v>
      </c>
      <c r="M56" s="95">
        <f t="shared" si="16"/>
        <v>95</v>
      </c>
      <c r="N56" s="95">
        <f t="shared" si="16"/>
        <v>96</v>
      </c>
      <c r="O56" s="95">
        <f t="shared" si="16"/>
        <v>97</v>
      </c>
      <c r="P56" s="95">
        <f t="shared" si="16"/>
        <v>98</v>
      </c>
      <c r="Q56" s="95">
        <f t="shared" si="16"/>
        <v>99</v>
      </c>
      <c r="R56" s="95">
        <f t="shared" si="16"/>
        <v>100</v>
      </c>
      <c r="S56" s="95">
        <f t="shared" si="16"/>
        <v>101</v>
      </c>
      <c r="T56" s="95">
        <f t="shared" si="16"/>
        <v>102</v>
      </c>
      <c r="U56" s="95">
        <f t="shared" si="16"/>
        <v>103</v>
      </c>
      <c r="V56" s="95">
        <f t="shared" si="16"/>
        <v>104</v>
      </c>
      <c r="W56" s="95">
        <f t="shared" si="16"/>
        <v>105</v>
      </c>
      <c r="X56" s="95">
        <f t="shared" si="16"/>
        <v>106</v>
      </c>
      <c r="Y56" s="95">
        <f t="shared" si="16"/>
        <v>107</v>
      </c>
      <c r="Z56" s="95">
        <f t="shared" si="16"/>
        <v>108</v>
      </c>
      <c r="AA56" s="95">
        <f t="shared" si="16"/>
        <v>109</v>
      </c>
      <c r="AB56" s="95">
        <f t="shared" si="16"/>
        <v>110</v>
      </c>
      <c r="AC56" s="95">
        <f t="shared" si="16"/>
        <v>111</v>
      </c>
      <c r="AD56" s="95">
        <f t="shared" si="16"/>
        <v>112</v>
      </c>
      <c r="AE56" s="95">
        <f t="shared" si="16"/>
        <v>113</v>
      </c>
      <c r="AF56" s="167" t="s">
        <v>118</v>
      </c>
      <c r="AG56" s="167" t="s">
        <v>119</v>
      </c>
      <c r="AH56" s="168" t="s">
        <v>117</v>
      </c>
      <c r="AI56" s="167" t="s">
        <v>22</v>
      </c>
      <c r="AK56" s="93"/>
    </row>
    <row r="57" spans="2:37" ht="18" customHeight="1">
      <c r="B57" s="190"/>
      <c r="C57" s="94" t="s">
        <v>2</v>
      </c>
      <c r="D57" s="96">
        <f>$AC$4+IF(WEEKDAY($AC$4,2)=1,0,8-WEEKDAY($AC$4,2))+D58</f>
        <v>86</v>
      </c>
      <c r="E57" s="96">
        <f t="shared" ref="E57:AE57" si="17">$AC$4+IF(WEEKDAY($AC$4,2)=1,0,8-WEEKDAY($AC$4,2))+E58</f>
        <v>87</v>
      </c>
      <c r="F57" s="96">
        <f t="shared" si="17"/>
        <v>88</v>
      </c>
      <c r="G57" s="96">
        <f t="shared" si="17"/>
        <v>89</v>
      </c>
      <c r="H57" s="96">
        <f t="shared" si="17"/>
        <v>90</v>
      </c>
      <c r="I57" s="96">
        <f t="shared" si="17"/>
        <v>91</v>
      </c>
      <c r="J57" s="96">
        <f t="shared" si="17"/>
        <v>92</v>
      </c>
      <c r="K57" s="96">
        <f t="shared" si="17"/>
        <v>93</v>
      </c>
      <c r="L57" s="96">
        <f t="shared" si="17"/>
        <v>94</v>
      </c>
      <c r="M57" s="96">
        <f t="shared" si="17"/>
        <v>95</v>
      </c>
      <c r="N57" s="96">
        <f t="shared" si="17"/>
        <v>96</v>
      </c>
      <c r="O57" s="96">
        <f t="shared" si="17"/>
        <v>97</v>
      </c>
      <c r="P57" s="96">
        <f t="shared" si="17"/>
        <v>98</v>
      </c>
      <c r="Q57" s="96">
        <f t="shared" si="17"/>
        <v>99</v>
      </c>
      <c r="R57" s="96">
        <f t="shared" si="17"/>
        <v>100</v>
      </c>
      <c r="S57" s="96">
        <f t="shared" si="17"/>
        <v>101</v>
      </c>
      <c r="T57" s="96">
        <f t="shared" si="17"/>
        <v>102</v>
      </c>
      <c r="U57" s="96">
        <f t="shared" si="17"/>
        <v>103</v>
      </c>
      <c r="V57" s="96">
        <f t="shared" si="17"/>
        <v>104</v>
      </c>
      <c r="W57" s="96">
        <f t="shared" si="17"/>
        <v>105</v>
      </c>
      <c r="X57" s="96">
        <f t="shared" si="17"/>
        <v>106</v>
      </c>
      <c r="Y57" s="96">
        <f t="shared" si="17"/>
        <v>107</v>
      </c>
      <c r="Z57" s="96">
        <f t="shared" si="17"/>
        <v>108</v>
      </c>
      <c r="AA57" s="96">
        <f t="shared" si="17"/>
        <v>109</v>
      </c>
      <c r="AB57" s="96">
        <f t="shared" si="17"/>
        <v>110</v>
      </c>
      <c r="AC57" s="96">
        <f t="shared" si="17"/>
        <v>111</v>
      </c>
      <c r="AD57" s="96">
        <f t="shared" si="17"/>
        <v>112</v>
      </c>
      <c r="AE57" s="96">
        <f t="shared" si="17"/>
        <v>113</v>
      </c>
      <c r="AF57" s="167"/>
      <c r="AG57" s="167"/>
      <c r="AH57" s="168"/>
      <c r="AI57" s="167"/>
    </row>
    <row r="58" spans="2:37" ht="27" hidden="1" customHeight="1">
      <c r="B58" s="190"/>
      <c r="C58" s="94"/>
      <c r="D58" s="97">
        <v>84</v>
      </c>
      <c r="E58" s="97">
        <v>85</v>
      </c>
      <c r="F58" s="97">
        <v>86</v>
      </c>
      <c r="G58" s="97">
        <v>87</v>
      </c>
      <c r="H58" s="97">
        <v>88</v>
      </c>
      <c r="I58" s="97">
        <v>89</v>
      </c>
      <c r="J58" s="97">
        <v>90</v>
      </c>
      <c r="K58" s="97">
        <v>91</v>
      </c>
      <c r="L58" s="97">
        <v>92</v>
      </c>
      <c r="M58" s="97">
        <v>93</v>
      </c>
      <c r="N58" s="97">
        <v>94</v>
      </c>
      <c r="O58" s="97">
        <v>95</v>
      </c>
      <c r="P58" s="97">
        <v>96</v>
      </c>
      <c r="Q58" s="97">
        <v>97</v>
      </c>
      <c r="R58" s="97">
        <v>98</v>
      </c>
      <c r="S58" s="97">
        <v>99</v>
      </c>
      <c r="T58" s="97">
        <v>100</v>
      </c>
      <c r="U58" s="97">
        <v>101</v>
      </c>
      <c r="V58" s="97">
        <v>102</v>
      </c>
      <c r="W58" s="97">
        <v>103</v>
      </c>
      <c r="X58" s="97">
        <v>104</v>
      </c>
      <c r="Y58" s="97">
        <v>105</v>
      </c>
      <c r="Z58" s="97">
        <v>106</v>
      </c>
      <c r="AA58" s="97">
        <v>107</v>
      </c>
      <c r="AB58" s="97">
        <v>108</v>
      </c>
      <c r="AC58" s="97">
        <v>109</v>
      </c>
      <c r="AD58" s="97">
        <v>110</v>
      </c>
      <c r="AE58" s="97">
        <v>111</v>
      </c>
      <c r="AF58" s="167"/>
      <c r="AG58" s="167"/>
      <c r="AH58" s="168"/>
      <c r="AI58" s="167"/>
      <c r="AJ58" s="91"/>
    </row>
    <row r="59" spans="2:37" ht="27" hidden="1" customHeight="1">
      <c r="B59" s="190"/>
      <c r="C59" s="94"/>
      <c r="D59" s="97" t="e">
        <f t="shared" ref="D59:AE59" si="18">WEEKDAY(D13)</f>
        <v>#NUM!</v>
      </c>
      <c r="E59" s="97" t="e">
        <f t="shared" si="18"/>
        <v>#NUM!</v>
      </c>
      <c r="F59" s="97" t="e">
        <f t="shared" si="18"/>
        <v>#NUM!</v>
      </c>
      <c r="G59" s="97" t="e">
        <f t="shared" si="18"/>
        <v>#NUM!</v>
      </c>
      <c r="H59" s="97" t="e">
        <f t="shared" si="18"/>
        <v>#NUM!</v>
      </c>
      <c r="I59" s="97" t="e">
        <f t="shared" si="18"/>
        <v>#NUM!</v>
      </c>
      <c r="J59" s="97" t="e">
        <f t="shared" si="18"/>
        <v>#NUM!</v>
      </c>
      <c r="K59" s="97" t="e">
        <f t="shared" si="18"/>
        <v>#NUM!</v>
      </c>
      <c r="L59" s="97" t="e">
        <f t="shared" si="18"/>
        <v>#NUM!</v>
      </c>
      <c r="M59" s="97" t="e">
        <f t="shared" si="18"/>
        <v>#NUM!</v>
      </c>
      <c r="N59" s="97" t="e">
        <f t="shared" si="18"/>
        <v>#NUM!</v>
      </c>
      <c r="O59" s="97" t="e">
        <f t="shared" si="18"/>
        <v>#NUM!</v>
      </c>
      <c r="P59" s="97" t="e">
        <f t="shared" si="18"/>
        <v>#NUM!</v>
      </c>
      <c r="Q59" s="97" t="e">
        <f t="shared" si="18"/>
        <v>#NUM!</v>
      </c>
      <c r="R59" s="97" t="e">
        <f t="shared" si="18"/>
        <v>#NUM!</v>
      </c>
      <c r="S59" s="97" t="e">
        <f t="shared" si="18"/>
        <v>#NUM!</v>
      </c>
      <c r="T59" s="97" t="e">
        <f t="shared" si="18"/>
        <v>#NUM!</v>
      </c>
      <c r="U59" s="97" t="e">
        <f t="shared" si="18"/>
        <v>#NUM!</v>
      </c>
      <c r="V59" s="97" t="e">
        <f t="shared" si="18"/>
        <v>#NUM!</v>
      </c>
      <c r="W59" s="97" t="e">
        <f t="shared" si="18"/>
        <v>#NUM!</v>
      </c>
      <c r="X59" s="97" t="e">
        <f t="shared" si="18"/>
        <v>#NUM!</v>
      </c>
      <c r="Y59" s="97" t="e">
        <f t="shared" si="18"/>
        <v>#NUM!</v>
      </c>
      <c r="Z59" s="97" t="e">
        <f t="shared" si="18"/>
        <v>#NUM!</v>
      </c>
      <c r="AA59" s="97" t="e">
        <f t="shared" si="18"/>
        <v>#NUM!</v>
      </c>
      <c r="AB59" s="97" t="e">
        <f t="shared" si="18"/>
        <v>#NUM!</v>
      </c>
      <c r="AC59" s="97" t="e">
        <f t="shared" si="18"/>
        <v>#NUM!</v>
      </c>
      <c r="AD59" s="97">
        <f t="shared" si="18"/>
        <v>7</v>
      </c>
      <c r="AE59" s="97">
        <f t="shared" si="18"/>
        <v>1</v>
      </c>
      <c r="AF59" s="167"/>
      <c r="AG59" s="167"/>
      <c r="AH59" s="168"/>
      <c r="AI59" s="167"/>
      <c r="AJ59" s="91"/>
    </row>
    <row r="60" spans="2:37">
      <c r="B60" s="190"/>
      <c r="C60" s="94" t="s">
        <v>3</v>
      </c>
      <c r="D60" s="98">
        <f t="shared" ref="D60:AE60" si="19">D57</f>
        <v>86</v>
      </c>
      <c r="E60" s="98">
        <f t="shared" si="19"/>
        <v>87</v>
      </c>
      <c r="F60" s="98">
        <f t="shared" si="19"/>
        <v>88</v>
      </c>
      <c r="G60" s="98">
        <f t="shared" si="19"/>
        <v>89</v>
      </c>
      <c r="H60" s="98">
        <f t="shared" si="19"/>
        <v>90</v>
      </c>
      <c r="I60" s="98">
        <f t="shared" si="19"/>
        <v>91</v>
      </c>
      <c r="J60" s="98">
        <f t="shared" si="19"/>
        <v>92</v>
      </c>
      <c r="K60" s="98">
        <f t="shared" si="19"/>
        <v>93</v>
      </c>
      <c r="L60" s="98">
        <f t="shared" si="19"/>
        <v>94</v>
      </c>
      <c r="M60" s="98">
        <f t="shared" si="19"/>
        <v>95</v>
      </c>
      <c r="N60" s="98">
        <f t="shared" si="19"/>
        <v>96</v>
      </c>
      <c r="O60" s="98">
        <f t="shared" si="19"/>
        <v>97</v>
      </c>
      <c r="P60" s="98">
        <f t="shared" si="19"/>
        <v>98</v>
      </c>
      <c r="Q60" s="98">
        <f t="shared" si="19"/>
        <v>99</v>
      </c>
      <c r="R60" s="98">
        <f t="shared" si="19"/>
        <v>100</v>
      </c>
      <c r="S60" s="98">
        <f t="shared" si="19"/>
        <v>101</v>
      </c>
      <c r="T60" s="98">
        <f t="shared" si="19"/>
        <v>102</v>
      </c>
      <c r="U60" s="98">
        <f t="shared" si="19"/>
        <v>103</v>
      </c>
      <c r="V60" s="98">
        <f t="shared" si="19"/>
        <v>104</v>
      </c>
      <c r="W60" s="98">
        <f t="shared" si="19"/>
        <v>105</v>
      </c>
      <c r="X60" s="98">
        <f t="shared" si="19"/>
        <v>106</v>
      </c>
      <c r="Y60" s="98">
        <f t="shared" si="19"/>
        <v>107</v>
      </c>
      <c r="Z60" s="98">
        <f t="shared" si="19"/>
        <v>108</v>
      </c>
      <c r="AA60" s="98">
        <f t="shared" si="19"/>
        <v>109</v>
      </c>
      <c r="AB60" s="98">
        <f t="shared" si="19"/>
        <v>110</v>
      </c>
      <c r="AC60" s="98">
        <f t="shared" si="19"/>
        <v>111</v>
      </c>
      <c r="AD60" s="98">
        <f t="shared" si="19"/>
        <v>112</v>
      </c>
      <c r="AE60" s="98">
        <f t="shared" si="19"/>
        <v>113</v>
      </c>
      <c r="AF60" s="167"/>
      <c r="AG60" s="167"/>
      <c r="AH60" s="168"/>
      <c r="AI60" s="167"/>
      <c r="AJ60" s="91"/>
    </row>
    <row r="61" spans="2:37" ht="27" customHeight="1">
      <c r="B61" s="190"/>
      <c r="C61" s="178" t="s">
        <v>8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91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67"/>
      <c r="AG61" s="167"/>
      <c r="AH61" s="168"/>
      <c r="AI61" s="167"/>
    </row>
    <row r="62" spans="2:37" ht="27" customHeight="1">
      <c r="B62" s="190"/>
      <c r="C62" s="179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214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67"/>
      <c r="AG62" s="167"/>
      <c r="AH62" s="168"/>
      <c r="AI62" s="167"/>
    </row>
    <row r="63" spans="2:37" ht="27" customHeight="1">
      <c r="B63" s="190"/>
      <c r="C63" s="179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214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67"/>
      <c r="AG63" s="167"/>
      <c r="AH63" s="168"/>
      <c r="AI63" s="167"/>
    </row>
    <row r="64" spans="2:37">
      <c r="B64" s="190"/>
      <c r="C64" s="94" t="s">
        <v>9</v>
      </c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94">
        <f>COUNTIF(D64:AE64,"■")</f>
        <v>0</v>
      </c>
      <c r="AG64" s="94">
        <f>COUNTIF(C64:AE64,"○")+COUNTIF(C64:AE64,"■")</f>
        <v>0</v>
      </c>
      <c r="AH64" s="104"/>
      <c r="AI64" s="94" t="str">
        <f>IF(AG64=0,"○",IF(AF64&gt;=AH64,"○","×"))</f>
        <v>○</v>
      </c>
      <c r="AJ64" s="93"/>
    </row>
    <row r="65" spans="2:38">
      <c r="B65" s="190"/>
      <c r="C65" s="94" t="s">
        <v>44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94">
        <f>COUNTIF(D65:AE65,"■")</f>
        <v>0</v>
      </c>
      <c r="AG65" s="94">
        <f>COUNTIF(C65:AE65,"○")+COUNTIF(C65:AE65,"■")</f>
        <v>0</v>
      </c>
      <c r="AH65" s="104"/>
      <c r="AI65" s="94" t="str">
        <f>IF(AG65=0,"○",IF(AF65&gt;=AH65,"○","×"))</f>
        <v>○</v>
      </c>
    </row>
    <row r="66" spans="2:38" ht="27" customHeight="1">
      <c r="AH66" s="103"/>
    </row>
    <row r="67" spans="2:38" ht="18.75" customHeight="1">
      <c r="B67" s="215"/>
      <c r="C67" s="94" t="s">
        <v>1</v>
      </c>
      <c r="D67" s="95">
        <f>$AC$4+IF(WEEKDAY($AC$4,2)=1,0,8-WEEKDAY($AC$4,2))+D69</f>
        <v>114</v>
      </c>
      <c r="E67" s="95">
        <f t="shared" ref="E67:AE67" si="20">$AC$4+IF(WEEKDAY($AC$4,2)=1,0,8-WEEKDAY($AC$4,2))+E69</f>
        <v>115</v>
      </c>
      <c r="F67" s="95">
        <f t="shared" si="20"/>
        <v>116</v>
      </c>
      <c r="G67" s="95">
        <f t="shared" si="20"/>
        <v>117</v>
      </c>
      <c r="H67" s="95">
        <f t="shared" si="20"/>
        <v>118</v>
      </c>
      <c r="I67" s="95">
        <f t="shared" si="20"/>
        <v>119</v>
      </c>
      <c r="J67" s="95">
        <f t="shared" si="20"/>
        <v>120</v>
      </c>
      <c r="K67" s="95">
        <f t="shared" si="20"/>
        <v>121</v>
      </c>
      <c r="L67" s="95">
        <f t="shared" si="20"/>
        <v>122</v>
      </c>
      <c r="M67" s="95">
        <f t="shared" si="20"/>
        <v>123</v>
      </c>
      <c r="N67" s="95">
        <f t="shared" si="20"/>
        <v>124</v>
      </c>
      <c r="O67" s="95">
        <f t="shared" si="20"/>
        <v>125</v>
      </c>
      <c r="P67" s="95">
        <f t="shared" si="20"/>
        <v>126</v>
      </c>
      <c r="Q67" s="95">
        <f t="shared" si="20"/>
        <v>127</v>
      </c>
      <c r="R67" s="95">
        <f t="shared" si="20"/>
        <v>128</v>
      </c>
      <c r="S67" s="95">
        <f t="shared" si="20"/>
        <v>129</v>
      </c>
      <c r="T67" s="95">
        <f t="shared" si="20"/>
        <v>130</v>
      </c>
      <c r="U67" s="95">
        <f t="shared" si="20"/>
        <v>131</v>
      </c>
      <c r="V67" s="95">
        <f t="shared" si="20"/>
        <v>132</v>
      </c>
      <c r="W67" s="95">
        <f t="shared" si="20"/>
        <v>133</v>
      </c>
      <c r="X67" s="95">
        <f t="shared" si="20"/>
        <v>134</v>
      </c>
      <c r="Y67" s="95">
        <f t="shared" si="20"/>
        <v>135</v>
      </c>
      <c r="Z67" s="95">
        <f t="shared" si="20"/>
        <v>136</v>
      </c>
      <c r="AA67" s="95">
        <f t="shared" si="20"/>
        <v>137</v>
      </c>
      <c r="AB67" s="95">
        <f t="shared" si="20"/>
        <v>138</v>
      </c>
      <c r="AC67" s="95">
        <f t="shared" si="20"/>
        <v>139</v>
      </c>
      <c r="AD67" s="95">
        <f t="shared" si="20"/>
        <v>140</v>
      </c>
      <c r="AE67" s="95">
        <f t="shared" si="20"/>
        <v>141</v>
      </c>
      <c r="AF67" s="167" t="s">
        <v>118</v>
      </c>
      <c r="AG67" s="167" t="s">
        <v>119</v>
      </c>
      <c r="AH67" s="168" t="s">
        <v>117</v>
      </c>
      <c r="AI67" s="167" t="s">
        <v>22</v>
      </c>
      <c r="AK67" s="93"/>
    </row>
    <row r="68" spans="2:38">
      <c r="B68" s="215"/>
      <c r="C68" s="94" t="s">
        <v>2</v>
      </c>
      <c r="D68" s="96">
        <f>$AC$4+IF(WEEKDAY($AC$4,2)=1,0,8-WEEKDAY($AC$4,2))+D69</f>
        <v>114</v>
      </c>
      <c r="E68" s="96">
        <f t="shared" ref="E68:AE68" si="21">$AC$4+IF(WEEKDAY($AC$4,2)=1,0,8-WEEKDAY($AC$4,2))+E69</f>
        <v>115</v>
      </c>
      <c r="F68" s="96">
        <f t="shared" si="21"/>
        <v>116</v>
      </c>
      <c r="G68" s="96">
        <f t="shared" si="21"/>
        <v>117</v>
      </c>
      <c r="H68" s="96">
        <f t="shared" si="21"/>
        <v>118</v>
      </c>
      <c r="I68" s="96">
        <f t="shared" si="21"/>
        <v>119</v>
      </c>
      <c r="J68" s="96">
        <f t="shared" si="21"/>
        <v>120</v>
      </c>
      <c r="K68" s="96">
        <f t="shared" si="21"/>
        <v>121</v>
      </c>
      <c r="L68" s="96">
        <f t="shared" si="21"/>
        <v>122</v>
      </c>
      <c r="M68" s="96">
        <f t="shared" si="21"/>
        <v>123</v>
      </c>
      <c r="N68" s="96">
        <f t="shared" si="21"/>
        <v>124</v>
      </c>
      <c r="O68" s="96">
        <f t="shared" si="21"/>
        <v>125</v>
      </c>
      <c r="P68" s="96">
        <f t="shared" si="21"/>
        <v>126</v>
      </c>
      <c r="Q68" s="96">
        <f t="shared" si="21"/>
        <v>127</v>
      </c>
      <c r="R68" s="96">
        <f t="shared" si="21"/>
        <v>128</v>
      </c>
      <c r="S68" s="96">
        <f t="shared" si="21"/>
        <v>129</v>
      </c>
      <c r="T68" s="96">
        <f t="shared" si="21"/>
        <v>130</v>
      </c>
      <c r="U68" s="96">
        <f t="shared" si="21"/>
        <v>131</v>
      </c>
      <c r="V68" s="96">
        <f t="shared" si="21"/>
        <v>132</v>
      </c>
      <c r="W68" s="96">
        <f t="shared" si="21"/>
        <v>133</v>
      </c>
      <c r="X68" s="96">
        <f t="shared" si="21"/>
        <v>134</v>
      </c>
      <c r="Y68" s="96">
        <f t="shared" si="21"/>
        <v>135</v>
      </c>
      <c r="Z68" s="96">
        <f t="shared" si="21"/>
        <v>136</v>
      </c>
      <c r="AA68" s="96">
        <f t="shared" si="21"/>
        <v>137</v>
      </c>
      <c r="AB68" s="96">
        <f t="shared" si="21"/>
        <v>138</v>
      </c>
      <c r="AC68" s="96">
        <f t="shared" si="21"/>
        <v>139</v>
      </c>
      <c r="AD68" s="96">
        <f t="shared" si="21"/>
        <v>140</v>
      </c>
      <c r="AE68" s="96">
        <f t="shared" si="21"/>
        <v>141</v>
      </c>
      <c r="AF68" s="167"/>
      <c r="AG68" s="167"/>
      <c r="AH68" s="168"/>
      <c r="AI68" s="167"/>
    </row>
    <row r="69" spans="2:38" ht="16.5" hidden="1" customHeight="1">
      <c r="B69" s="215"/>
      <c r="C69" s="94"/>
      <c r="D69" s="97">
        <v>112</v>
      </c>
      <c r="E69" s="97">
        <v>113</v>
      </c>
      <c r="F69" s="97">
        <v>114</v>
      </c>
      <c r="G69" s="97">
        <v>115</v>
      </c>
      <c r="H69" s="97">
        <v>116</v>
      </c>
      <c r="I69" s="97">
        <v>117</v>
      </c>
      <c r="J69" s="97">
        <v>118</v>
      </c>
      <c r="K69" s="97">
        <v>119</v>
      </c>
      <c r="L69" s="97">
        <v>120</v>
      </c>
      <c r="M69" s="97">
        <v>121</v>
      </c>
      <c r="N69" s="97">
        <v>122</v>
      </c>
      <c r="O69" s="97">
        <v>123</v>
      </c>
      <c r="P69" s="97">
        <v>124</v>
      </c>
      <c r="Q69" s="97">
        <v>125</v>
      </c>
      <c r="R69" s="97">
        <v>126</v>
      </c>
      <c r="S69" s="97">
        <v>127</v>
      </c>
      <c r="T69" s="97">
        <v>128</v>
      </c>
      <c r="U69" s="97">
        <v>129</v>
      </c>
      <c r="V69" s="97">
        <v>130</v>
      </c>
      <c r="W69" s="97">
        <v>131</v>
      </c>
      <c r="X69" s="97">
        <v>132</v>
      </c>
      <c r="Y69" s="97">
        <v>133</v>
      </c>
      <c r="Z69" s="97">
        <v>134</v>
      </c>
      <c r="AA69" s="97">
        <v>135</v>
      </c>
      <c r="AB69" s="97">
        <v>136</v>
      </c>
      <c r="AC69" s="97">
        <v>137</v>
      </c>
      <c r="AD69" s="97">
        <v>138</v>
      </c>
      <c r="AE69" s="97">
        <v>139</v>
      </c>
      <c r="AF69" s="167"/>
      <c r="AG69" s="167"/>
      <c r="AH69" s="168"/>
      <c r="AI69" s="167"/>
      <c r="AJ69" s="91"/>
    </row>
    <row r="70" spans="2:38" ht="16.5" hidden="1" customHeight="1">
      <c r="B70" s="215"/>
      <c r="C70" s="94"/>
      <c r="D70" s="97" t="e">
        <f t="shared" ref="D70:AE70" si="22">WEEKDAY(D13)</f>
        <v>#NUM!</v>
      </c>
      <c r="E70" s="97" t="e">
        <f t="shared" si="22"/>
        <v>#NUM!</v>
      </c>
      <c r="F70" s="97" t="e">
        <f t="shared" si="22"/>
        <v>#NUM!</v>
      </c>
      <c r="G70" s="97" t="e">
        <f t="shared" si="22"/>
        <v>#NUM!</v>
      </c>
      <c r="H70" s="97" t="e">
        <f t="shared" si="22"/>
        <v>#NUM!</v>
      </c>
      <c r="I70" s="97" t="e">
        <f t="shared" si="22"/>
        <v>#NUM!</v>
      </c>
      <c r="J70" s="97" t="e">
        <f t="shared" si="22"/>
        <v>#NUM!</v>
      </c>
      <c r="K70" s="97" t="e">
        <f t="shared" si="22"/>
        <v>#NUM!</v>
      </c>
      <c r="L70" s="97" t="e">
        <f t="shared" si="22"/>
        <v>#NUM!</v>
      </c>
      <c r="M70" s="97" t="e">
        <f t="shared" si="22"/>
        <v>#NUM!</v>
      </c>
      <c r="N70" s="97" t="e">
        <f t="shared" si="22"/>
        <v>#NUM!</v>
      </c>
      <c r="O70" s="97" t="e">
        <f t="shared" si="22"/>
        <v>#NUM!</v>
      </c>
      <c r="P70" s="97" t="e">
        <f t="shared" si="22"/>
        <v>#NUM!</v>
      </c>
      <c r="Q70" s="97" t="e">
        <f t="shared" si="22"/>
        <v>#NUM!</v>
      </c>
      <c r="R70" s="97" t="e">
        <f t="shared" si="22"/>
        <v>#NUM!</v>
      </c>
      <c r="S70" s="97" t="e">
        <f t="shared" si="22"/>
        <v>#NUM!</v>
      </c>
      <c r="T70" s="97" t="e">
        <f t="shared" si="22"/>
        <v>#NUM!</v>
      </c>
      <c r="U70" s="97" t="e">
        <f t="shared" si="22"/>
        <v>#NUM!</v>
      </c>
      <c r="V70" s="97" t="e">
        <f t="shared" si="22"/>
        <v>#NUM!</v>
      </c>
      <c r="W70" s="97" t="e">
        <f t="shared" si="22"/>
        <v>#NUM!</v>
      </c>
      <c r="X70" s="97" t="e">
        <f t="shared" si="22"/>
        <v>#NUM!</v>
      </c>
      <c r="Y70" s="97" t="e">
        <f t="shared" si="22"/>
        <v>#NUM!</v>
      </c>
      <c r="Z70" s="97" t="e">
        <f t="shared" si="22"/>
        <v>#NUM!</v>
      </c>
      <c r="AA70" s="97" t="e">
        <f t="shared" si="22"/>
        <v>#NUM!</v>
      </c>
      <c r="AB70" s="97" t="e">
        <f t="shared" si="22"/>
        <v>#NUM!</v>
      </c>
      <c r="AC70" s="97" t="e">
        <f t="shared" si="22"/>
        <v>#NUM!</v>
      </c>
      <c r="AD70" s="97">
        <f t="shared" si="22"/>
        <v>7</v>
      </c>
      <c r="AE70" s="97">
        <f t="shared" si="22"/>
        <v>1</v>
      </c>
      <c r="AF70" s="167"/>
      <c r="AG70" s="167"/>
      <c r="AH70" s="168"/>
      <c r="AI70" s="167"/>
      <c r="AJ70" s="91"/>
    </row>
    <row r="71" spans="2:38">
      <c r="B71" s="215"/>
      <c r="C71" s="94" t="s">
        <v>3</v>
      </c>
      <c r="D71" s="98">
        <f t="shared" ref="D71:AE71" si="23">D68</f>
        <v>114</v>
      </c>
      <c r="E71" s="98">
        <f t="shared" si="23"/>
        <v>115</v>
      </c>
      <c r="F71" s="98">
        <f t="shared" si="23"/>
        <v>116</v>
      </c>
      <c r="G71" s="98">
        <f t="shared" si="23"/>
        <v>117</v>
      </c>
      <c r="H71" s="98">
        <f t="shared" si="23"/>
        <v>118</v>
      </c>
      <c r="I71" s="98">
        <f t="shared" si="23"/>
        <v>119</v>
      </c>
      <c r="J71" s="98">
        <f t="shared" si="23"/>
        <v>120</v>
      </c>
      <c r="K71" s="98">
        <f t="shared" si="23"/>
        <v>121</v>
      </c>
      <c r="L71" s="98">
        <f t="shared" si="23"/>
        <v>122</v>
      </c>
      <c r="M71" s="98">
        <f t="shared" si="23"/>
        <v>123</v>
      </c>
      <c r="N71" s="98">
        <f t="shared" si="23"/>
        <v>124</v>
      </c>
      <c r="O71" s="98">
        <f t="shared" si="23"/>
        <v>125</v>
      </c>
      <c r="P71" s="98">
        <f t="shared" si="23"/>
        <v>126</v>
      </c>
      <c r="Q71" s="98">
        <f t="shared" si="23"/>
        <v>127</v>
      </c>
      <c r="R71" s="98">
        <f t="shared" si="23"/>
        <v>128</v>
      </c>
      <c r="S71" s="98">
        <f t="shared" si="23"/>
        <v>129</v>
      </c>
      <c r="T71" s="98">
        <f t="shared" si="23"/>
        <v>130</v>
      </c>
      <c r="U71" s="98">
        <f t="shared" si="23"/>
        <v>131</v>
      </c>
      <c r="V71" s="98">
        <f t="shared" si="23"/>
        <v>132</v>
      </c>
      <c r="W71" s="98">
        <f t="shared" si="23"/>
        <v>133</v>
      </c>
      <c r="X71" s="98">
        <f t="shared" si="23"/>
        <v>134</v>
      </c>
      <c r="Y71" s="98">
        <f t="shared" si="23"/>
        <v>135</v>
      </c>
      <c r="Z71" s="98">
        <f t="shared" si="23"/>
        <v>136</v>
      </c>
      <c r="AA71" s="98">
        <f t="shared" si="23"/>
        <v>137</v>
      </c>
      <c r="AB71" s="98">
        <f t="shared" si="23"/>
        <v>138</v>
      </c>
      <c r="AC71" s="98">
        <f t="shared" si="23"/>
        <v>139</v>
      </c>
      <c r="AD71" s="98">
        <f t="shared" si="23"/>
        <v>140</v>
      </c>
      <c r="AE71" s="98">
        <f t="shared" si="23"/>
        <v>141</v>
      </c>
      <c r="AF71" s="167"/>
      <c r="AG71" s="167"/>
      <c r="AH71" s="168"/>
      <c r="AI71" s="167"/>
      <c r="AJ71" s="91"/>
    </row>
    <row r="72" spans="2:38" ht="27" customHeight="1">
      <c r="B72" s="215"/>
      <c r="C72" s="178" t="s">
        <v>8</v>
      </c>
      <c r="D72" s="191"/>
      <c r="E72" s="176"/>
      <c r="F72" s="176"/>
      <c r="G72" s="176"/>
      <c r="H72" s="176"/>
      <c r="I72" s="176"/>
      <c r="J72" s="176"/>
      <c r="K72" s="187"/>
      <c r="L72" s="187"/>
      <c r="M72" s="187"/>
      <c r="N72" s="187"/>
      <c r="O72" s="187"/>
      <c r="P72" s="187"/>
      <c r="Q72" s="187"/>
      <c r="R72" s="21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67"/>
      <c r="AG72" s="167"/>
      <c r="AH72" s="168"/>
      <c r="AI72" s="167"/>
    </row>
    <row r="73" spans="2:38" ht="27" customHeight="1">
      <c r="B73" s="215"/>
      <c r="C73" s="179"/>
      <c r="D73" s="214"/>
      <c r="E73" s="177"/>
      <c r="F73" s="177"/>
      <c r="G73" s="177"/>
      <c r="H73" s="177"/>
      <c r="I73" s="177"/>
      <c r="J73" s="177"/>
      <c r="K73" s="188"/>
      <c r="L73" s="188"/>
      <c r="M73" s="188"/>
      <c r="N73" s="188"/>
      <c r="O73" s="188"/>
      <c r="P73" s="188"/>
      <c r="Q73" s="188"/>
      <c r="R73" s="21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67"/>
      <c r="AG73" s="167"/>
      <c r="AH73" s="168"/>
      <c r="AI73" s="167"/>
    </row>
    <row r="74" spans="2:38" ht="27" customHeight="1">
      <c r="B74" s="215"/>
      <c r="C74" s="179"/>
      <c r="D74" s="214"/>
      <c r="E74" s="177"/>
      <c r="F74" s="177"/>
      <c r="G74" s="177"/>
      <c r="H74" s="177"/>
      <c r="I74" s="177"/>
      <c r="J74" s="177"/>
      <c r="K74" s="189"/>
      <c r="L74" s="189"/>
      <c r="M74" s="189"/>
      <c r="N74" s="189"/>
      <c r="O74" s="189"/>
      <c r="P74" s="189"/>
      <c r="Q74" s="189"/>
      <c r="R74" s="218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67"/>
      <c r="AG74" s="167"/>
      <c r="AH74" s="168"/>
      <c r="AI74" s="167"/>
    </row>
    <row r="75" spans="2:38">
      <c r="B75" s="215"/>
      <c r="C75" s="94" t="s">
        <v>9</v>
      </c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94">
        <f>COUNTIF(D75:AE75,"■")</f>
        <v>0</v>
      </c>
      <c r="AG75" s="94">
        <f>COUNTIF(C75:AE75,"○")+COUNTIF(C75:AE75,"■")</f>
        <v>0</v>
      </c>
      <c r="AH75" s="104"/>
      <c r="AI75" s="94" t="str">
        <f>IF(AG75=0,"○",IF(AF75&gt;=AH75,"○","×"))</f>
        <v>○</v>
      </c>
    </row>
    <row r="76" spans="2:38" ht="18" customHeight="1">
      <c r="B76" s="215"/>
      <c r="C76" s="94" t="s">
        <v>44</v>
      </c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94">
        <f>COUNTIF(D76:AE76,"■")</f>
        <v>0</v>
      </c>
      <c r="AG76" s="94">
        <f>COUNTIF(C76:AE76,"○")+COUNTIF(C76:AE76,"■")</f>
        <v>0</v>
      </c>
      <c r="AH76" s="104"/>
      <c r="AI76" s="94" t="str">
        <f>IF(AG76=0,"○",IF(AF76&gt;=AH76,"○","×"))</f>
        <v>○</v>
      </c>
    </row>
    <row r="77" spans="2:38" ht="25.5" customHeight="1"/>
    <row r="78" spans="2:38" ht="25.5" customHeight="1">
      <c r="C78" s="34" t="s">
        <v>100</v>
      </c>
      <c r="D78" s="35"/>
      <c r="E78" s="35"/>
      <c r="F78" s="35"/>
      <c r="G78" s="36"/>
      <c r="T78" s="196" t="s">
        <v>22</v>
      </c>
      <c r="U78" s="197"/>
      <c r="V78" s="197"/>
      <c r="W78" s="197"/>
      <c r="X78" s="198"/>
      <c r="Y78" s="199"/>
      <c r="Z78" s="200"/>
      <c r="AA78" s="200"/>
      <c r="AB78" s="201"/>
      <c r="AE78" s="93"/>
    </row>
    <row r="79" spans="2:38" ht="25.5" customHeight="1">
      <c r="C79" s="37" t="s">
        <v>14</v>
      </c>
      <c r="D79" s="134" t="s">
        <v>49</v>
      </c>
      <c r="E79" s="134"/>
      <c r="F79" s="3"/>
      <c r="G79" s="46"/>
      <c r="T79" s="202" t="s">
        <v>12</v>
      </c>
      <c r="U79" s="203"/>
      <c r="V79" s="203"/>
      <c r="W79" s="203"/>
      <c r="X79" s="204"/>
      <c r="Y79" s="205"/>
      <c r="Z79" s="206"/>
      <c r="AA79" s="206"/>
      <c r="AB79" s="207"/>
      <c r="AE79" s="93"/>
    </row>
    <row r="80" spans="2:38" ht="25.5" customHeight="1">
      <c r="C80" s="37" t="s">
        <v>78</v>
      </c>
      <c r="D80" s="1" t="s">
        <v>53</v>
      </c>
      <c r="E80" s="1"/>
      <c r="F80" s="1"/>
      <c r="G80" s="46"/>
      <c r="T80" s="100"/>
      <c r="AH80" s="93"/>
      <c r="AK80" s="88" t="s">
        <v>23</v>
      </c>
      <c r="AL80" s="88" t="s">
        <v>127</v>
      </c>
    </row>
    <row r="81" spans="3:38" ht="25.5" customHeight="1">
      <c r="C81" s="39" t="s">
        <v>77</v>
      </c>
      <c r="D81" s="40" t="s">
        <v>50</v>
      </c>
      <c r="E81" s="40"/>
      <c r="F81" s="41"/>
      <c r="G81" s="42"/>
      <c r="V81" s="202" t="s">
        <v>11</v>
      </c>
      <c r="W81" s="203"/>
      <c r="X81" s="203"/>
      <c r="Y81" s="203"/>
      <c r="Z81" s="204"/>
      <c r="AA81" s="202" t="str">
        <f>IF(Y78="達成",AK80,AK81)</f>
        <v>補正無</v>
      </c>
      <c r="AB81" s="203"/>
      <c r="AC81" s="203"/>
      <c r="AD81" s="203"/>
      <c r="AE81" s="204"/>
      <c r="AH81" s="93"/>
      <c r="AK81" s="88" t="s">
        <v>24</v>
      </c>
      <c r="AL81" s="88" t="s">
        <v>128</v>
      </c>
    </row>
    <row r="82" spans="3:38">
      <c r="AH82" s="93"/>
    </row>
    <row r="84" spans="3:38" ht="19.8">
      <c r="Q84" s="101"/>
      <c r="R84" s="101"/>
      <c r="S84" s="101"/>
      <c r="T84" s="101"/>
      <c r="U84" s="101"/>
      <c r="V84" s="101"/>
      <c r="W84" s="101"/>
      <c r="X84" s="101"/>
      <c r="Y84" s="101"/>
    </row>
    <row r="85" spans="3:38" ht="19.8">
      <c r="Q85" s="101"/>
      <c r="R85" s="101"/>
      <c r="S85" s="101"/>
      <c r="T85" s="101"/>
      <c r="U85" s="101"/>
      <c r="V85" s="101"/>
      <c r="W85" s="101"/>
      <c r="X85" s="101"/>
      <c r="Y85" s="101"/>
    </row>
    <row r="86" spans="3:38" ht="19.8">
      <c r="Q86" s="101"/>
      <c r="R86" s="101"/>
      <c r="S86" s="101"/>
      <c r="T86" s="101"/>
      <c r="U86" s="102"/>
      <c r="V86" s="102"/>
      <c r="W86" s="102"/>
      <c r="X86" s="101"/>
      <c r="Y86" s="101"/>
    </row>
    <row r="87" spans="3:38">
      <c r="D87" s="88" t="e">
        <f>WEEKDAY(#REF!)</f>
        <v>#REF!</v>
      </c>
      <c r="E87" s="88" t="e">
        <f>WEEKDAY(#REF!)</f>
        <v>#REF!</v>
      </c>
      <c r="F87" s="88" t="e">
        <f>WEEKDAY(#REF!)</f>
        <v>#REF!</v>
      </c>
      <c r="G87" s="88" t="e">
        <f t="shared" ref="G87:AE87" si="24">WEEKDAY(D13)</f>
        <v>#NUM!</v>
      </c>
      <c r="H87" s="88" t="e">
        <f t="shared" si="24"/>
        <v>#NUM!</v>
      </c>
      <c r="I87" s="88" t="e">
        <f t="shared" si="24"/>
        <v>#NUM!</v>
      </c>
      <c r="J87" s="88" t="e">
        <f t="shared" si="24"/>
        <v>#NUM!</v>
      </c>
      <c r="K87" s="88" t="e">
        <f t="shared" si="24"/>
        <v>#NUM!</v>
      </c>
      <c r="L87" s="88" t="e">
        <f t="shared" si="24"/>
        <v>#NUM!</v>
      </c>
      <c r="M87" s="88" t="e">
        <f t="shared" si="24"/>
        <v>#NUM!</v>
      </c>
      <c r="N87" s="88" t="e">
        <f t="shared" si="24"/>
        <v>#NUM!</v>
      </c>
      <c r="O87" s="88" t="e">
        <f t="shared" si="24"/>
        <v>#NUM!</v>
      </c>
      <c r="P87" s="88" t="e">
        <f t="shared" si="24"/>
        <v>#NUM!</v>
      </c>
      <c r="Q87" s="88" t="e">
        <f t="shared" si="24"/>
        <v>#NUM!</v>
      </c>
      <c r="R87" s="88" t="e">
        <f t="shared" si="24"/>
        <v>#NUM!</v>
      </c>
      <c r="S87" s="88" t="e">
        <f t="shared" si="24"/>
        <v>#NUM!</v>
      </c>
      <c r="T87" s="88" t="e">
        <f t="shared" si="24"/>
        <v>#NUM!</v>
      </c>
      <c r="U87" s="88" t="e">
        <f t="shared" si="24"/>
        <v>#NUM!</v>
      </c>
      <c r="V87" s="88" t="e">
        <f t="shared" si="24"/>
        <v>#NUM!</v>
      </c>
      <c r="W87" s="88" t="e">
        <f t="shared" si="24"/>
        <v>#NUM!</v>
      </c>
      <c r="X87" s="88" t="e">
        <f t="shared" si="24"/>
        <v>#NUM!</v>
      </c>
      <c r="Y87" s="88" t="e">
        <f t="shared" si="24"/>
        <v>#NUM!</v>
      </c>
      <c r="Z87" s="88" t="e">
        <f t="shared" si="24"/>
        <v>#NUM!</v>
      </c>
      <c r="AA87" s="88" t="e">
        <f t="shared" si="24"/>
        <v>#NUM!</v>
      </c>
      <c r="AB87" s="88" t="e">
        <f t="shared" si="24"/>
        <v>#NUM!</v>
      </c>
      <c r="AC87" s="88" t="e">
        <f t="shared" si="24"/>
        <v>#NUM!</v>
      </c>
      <c r="AD87" s="88" t="e">
        <f t="shared" si="24"/>
        <v>#NUM!</v>
      </c>
      <c r="AE87" s="88" t="e">
        <f t="shared" si="24"/>
        <v>#NUM!</v>
      </c>
      <c r="AF87" s="88">
        <f>COUNTIF(D87:AE87,7)+COUNTIF(D87:AE87,1)</f>
        <v>0</v>
      </c>
    </row>
    <row r="88" spans="3:38">
      <c r="D88" s="88">
        <f t="shared" ref="D88:AE88" si="25">WEEKDAY(D24)</f>
        <v>2</v>
      </c>
      <c r="E88" s="88">
        <f t="shared" si="25"/>
        <v>3</v>
      </c>
      <c r="F88" s="88">
        <f t="shared" si="25"/>
        <v>4</v>
      </c>
      <c r="G88" s="88">
        <f t="shared" si="25"/>
        <v>5</v>
      </c>
      <c r="H88" s="88">
        <f t="shared" si="25"/>
        <v>6</v>
      </c>
      <c r="I88" s="88">
        <f t="shared" si="25"/>
        <v>7</v>
      </c>
      <c r="J88" s="88">
        <f t="shared" si="25"/>
        <v>1</v>
      </c>
      <c r="K88" s="88">
        <f t="shared" si="25"/>
        <v>2</v>
      </c>
      <c r="L88" s="88">
        <f t="shared" si="25"/>
        <v>3</v>
      </c>
      <c r="M88" s="88">
        <f t="shared" si="25"/>
        <v>4</v>
      </c>
      <c r="N88" s="88">
        <f t="shared" si="25"/>
        <v>5</v>
      </c>
      <c r="O88" s="88">
        <f t="shared" si="25"/>
        <v>6</v>
      </c>
      <c r="P88" s="88">
        <f t="shared" si="25"/>
        <v>7</v>
      </c>
      <c r="Q88" s="88">
        <f t="shared" si="25"/>
        <v>1</v>
      </c>
      <c r="R88" s="88">
        <f t="shared" si="25"/>
        <v>2</v>
      </c>
      <c r="S88" s="88">
        <f t="shared" si="25"/>
        <v>3</v>
      </c>
      <c r="T88" s="88">
        <f t="shared" si="25"/>
        <v>4</v>
      </c>
      <c r="U88" s="88">
        <f t="shared" si="25"/>
        <v>5</v>
      </c>
      <c r="V88" s="88">
        <f t="shared" si="25"/>
        <v>6</v>
      </c>
      <c r="W88" s="88">
        <f t="shared" si="25"/>
        <v>7</v>
      </c>
      <c r="X88" s="88">
        <f t="shared" si="25"/>
        <v>1</v>
      </c>
      <c r="Y88" s="88">
        <f t="shared" si="25"/>
        <v>2</v>
      </c>
      <c r="Z88" s="88">
        <f t="shared" si="25"/>
        <v>3</v>
      </c>
      <c r="AA88" s="88">
        <f t="shared" si="25"/>
        <v>4</v>
      </c>
      <c r="AB88" s="88">
        <f t="shared" si="25"/>
        <v>5</v>
      </c>
      <c r="AC88" s="88">
        <f t="shared" si="25"/>
        <v>6</v>
      </c>
      <c r="AD88" s="88">
        <f t="shared" si="25"/>
        <v>7</v>
      </c>
      <c r="AE88" s="88">
        <f t="shared" si="25"/>
        <v>1</v>
      </c>
      <c r="AF88" s="88">
        <f>COUNTIF(D88:AE88,7)+COUNTIF(D88:AE88,1)</f>
        <v>8</v>
      </c>
    </row>
  </sheetData>
  <mergeCells count="220">
    <mergeCell ref="V81:Z81"/>
    <mergeCell ref="AA81:AE81"/>
    <mergeCell ref="AE17:AE19"/>
    <mergeCell ref="AD17:AD19"/>
    <mergeCell ref="AC17:AC19"/>
    <mergeCell ref="AB17:AB19"/>
    <mergeCell ref="AA17:AA19"/>
    <mergeCell ref="Z17:Z19"/>
    <mergeCell ref="Y17:Y19"/>
    <mergeCell ref="X17:X19"/>
    <mergeCell ref="AE72:AE74"/>
    <mergeCell ref="T78:X78"/>
    <mergeCell ref="Y78:AB78"/>
    <mergeCell ref="AC72:AC74"/>
    <mergeCell ref="AD72:AD74"/>
    <mergeCell ref="AE61:AE63"/>
    <mergeCell ref="Y61:Y63"/>
    <mergeCell ref="Z61:Z63"/>
    <mergeCell ref="AG67:AG74"/>
    <mergeCell ref="AH67:AH74"/>
    <mergeCell ref="AI67:AI74"/>
    <mergeCell ref="C72:C74"/>
    <mergeCell ref="D72:D74"/>
    <mergeCell ref="E72:E74"/>
    <mergeCell ref="F72:F74"/>
    <mergeCell ref="D79:E79"/>
    <mergeCell ref="T79:X79"/>
    <mergeCell ref="Y79:AB79"/>
    <mergeCell ref="M72:M74"/>
    <mergeCell ref="L72:L74"/>
    <mergeCell ref="K72:K74"/>
    <mergeCell ref="Y72:Y74"/>
    <mergeCell ref="Z72:Z74"/>
    <mergeCell ref="AA72:AA74"/>
    <mergeCell ref="AB72:AB74"/>
    <mergeCell ref="S72:S74"/>
    <mergeCell ref="T72:T74"/>
    <mergeCell ref="U72:U74"/>
    <mergeCell ref="V72:V74"/>
    <mergeCell ref="W72:W74"/>
    <mergeCell ref="X72:X74"/>
    <mergeCell ref="G72:G74"/>
    <mergeCell ref="AD61:AD63"/>
    <mergeCell ref="S61:S63"/>
    <mergeCell ref="T61:T63"/>
    <mergeCell ref="U61:U63"/>
    <mergeCell ref="V61:V63"/>
    <mergeCell ref="W61:W63"/>
    <mergeCell ref="X61:X63"/>
    <mergeCell ref="B67:B76"/>
    <mergeCell ref="AF67:AF74"/>
    <mergeCell ref="H72:H74"/>
    <mergeCell ref="I72:I74"/>
    <mergeCell ref="J72:J74"/>
    <mergeCell ref="R72:R74"/>
    <mergeCell ref="Q72:Q74"/>
    <mergeCell ref="P72:P74"/>
    <mergeCell ref="O72:O74"/>
    <mergeCell ref="N72:N74"/>
    <mergeCell ref="B56:B65"/>
    <mergeCell ref="AF56:AF63"/>
    <mergeCell ref="AG56:AG63"/>
    <mergeCell ref="AH56:AH63"/>
    <mergeCell ref="AI56:AI63"/>
    <mergeCell ref="C61:C63"/>
    <mergeCell ref="D61:D63"/>
    <mergeCell ref="E61:E63"/>
    <mergeCell ref="F61:F63"/>
    <mergeCell ref="M61:M63"/>
    <mergeCell ref="N61:N63"/>
    <mergeCell ref="O61:O63"/>
    <mergeCell ref="P61:P63"/>
    <mergeCell ref="Q61:Q63"/>
    <mergeCell ref="R61:R63"/>
    <mergeCell ref="G61:G63"/>
    <mergeCell ref="H61:H63"/>
    <mergeCell ref="I61:I63"/>
    <mergeCell ref="J61:J63"/>
    <mergeCell ref="K61:K63"/>
    <mergeCell ref="L61:L63"/>
    <mergeCell ref="AA61:AA63"/>
    <mergeCell ref="AB61:AB63"/>
    <mergeCell ref="AC61:AC63"/>
    <mergeCell ref="AF45:AF52"/>
    <mergeCell ref="AG45:AG52"/>
    <mergeCell ref="AH45:AH52"/>
    <mergeCell ref="AI45:AI52"/>
    <mergeCell ref="C50:C52"/>
    <mergeCell ref="D50:D52"/>
    <mergeCell ref="E50:E52"/>
    <mergeCell ref="F50:F52"/>
    <mergeCell ref="G50:G52"/>
    <mergeCell ref="H50:H52"/>
    <mergeCell ref="AE50:AE52"/>
    <mergeCell ref="Y50:Y52"/>
    <mergeCell ref="Z50:Z52"/>
    <mergeCell ref="AA50:AA52"/>
    <mergeCell ref="AB50:AB52"/>
    <mergeCell ref="AC50:AC52"/>
    <mergeCell ref="AD50:AD52"/>
    <mergeCell ref="S50:S52"/>
    <mergeCell ref="T50:T52"/>
    <mergeCell ref="U50:U52"/>
    <mergeCell ref="V50:V52"/>
    <mergeCell ref="W50:W52"/>
    <mergeCell ref="X50:X52"/>
    <mergeCell ref="M50:M52"/>
    <mergeCell ref="B45:B54"/>
    <mergeCell ref="I50:I52"/>
    <mergeCell ref="J50:J52"/>
    <mergeCell ref="K50:K52"/>
    <mergeCell ref="L50:L52"/>
    <mergeCell ref="U39:U41"/>
    <mergeCell ref="V39:V41"/>
    <mergeCell ref="W39:W41"/>
    <mergeCell ref="X39:X41"/>
    <mergeCell ref="O39:O41"/>
    <mergeCell ref="P39:P41"/>
    <mergeCell ref="Q39:Q41"/>
    <mergeCell ref="R39:R41"/>
    <mergeCell ref="S39:S41"/>
    <mergeCell ref="T39:T41"/>
    <mergeCell ref="O50:O52"/>
    <mergeCell ref="P50:P52"/>
    <mergeCell ref="Q50:Q52"/>
    <mergeCell ref="R50:R52"/>
    <mergeCell ref="N50:N52"/>
    <mergeCell ref="AH34:AH41"/>
    <mergeCell ref="AI34:AI41"/>
    <mergeCell ref="C39:C41"/>
    <mergeCell ref="D39:D41"/>
    <mergeCell ref="E39:E41"/>
    <mergeCell ref="F39:F41"/>
    <mergeCell ref="G39:G41"/>
    <mergeCell ref="H39:H41"/>
    <mergeCell ref="I39:I41"/>
    <mergeCell ref="J39:J41"/>
    <mergeCell ref="AA39:AA41"/>
    <mergeCell ref="AB39:AB41"/>
    <mergeCell ref="AC39:AC41"/>
    <mergeCell ref="AD39:AD41"/>
    <mergeCell ref="AE39:AE41"/>
    <mergeCell ref="Y39:Y41"/>
    <mergeCell ref="Z39:Z41"/>
    <mergeCell ref="B34:B43"/>
    <mergeCell ref="AF34:AF41"/>
    <mergeCell ref="AG34:AG41"/>
    <mergeCell ref="K39:K41"/>
    <mergeCell ref="L39:L41"/>
    <mergeCell ref="M39:M41"/>
    <mergeCell ref="N39:N41"/>
    <mergeCell ref="W28:W30"/>
    <mergeCell ref="X28:X30"/>
    <mergeCell ref="Y28:Y30"/>
    <mergeCell ref="Z28:Z30"/>
    <mergeCell ref="AA28:AA30"/>
    <mergeCell ref="AB28:AB30"/>
    <mergeCell ref="Q28:Q30"/>
    <mergeCell ref="R28:R30"/>
    <mergeCell ref="S28:S30"/>
    <mergeCell ref="T28:T30"/>
    <mergeCell ref="U28:U30"/>
    <mergeCell ref="V28:V30"/>
    <mergeCell ref="AI23:AI30"/>
    <mergeCell ref="C28:C30"/>
    <mergeCell ref="D28:D30"/>
    <mergeCell ref="E28:E30"/>
    <mergeCell ref="F28:F30"/>
    <mergeCell ref="G28:G30"/>
    <mergeCell ref="H28:H30"/>
    <mergeCell ref="I28:I30"/>
    <mergeCell ref="J28:J30"/>
    <mergeCell ref="L28:L30"/>
    <mergeCell ref="AC28:AC30"/>
    <mergeCell ref="AD28:AD30"/>
    <mergeCell ref="AE28:AE30"/>
    <mergeCell ref="B23:B32"/>
    <mergeCell ref="AF23:AF30"/>
    <mergeCell ref="AG23:AG30"/>
    <mergeCell ref="AH23:AH30"/>
    <mergeCell ref="M28:M30"/>
    <mergeCell ref="N28:N30"/>
    <mergeCell ref="O28:O30"/>
    <mergeCell ref="P28:P30"/>
    <mergeCell ref="O17:O19"/>
    <mergeCell ref="P17:P19"/>
    <mergeCell ref="Q17:Q19"/>
    <mergeCell ref="R17:R19"/>
    <mergeCell ref="S17:S19"/>
    <mergeCell ref="T17:T19"/>
    <mergeCell ref="I17:I19"/>
    <mergeCell ref="J17:J19"/>
    <mergeCell ref="K17:K19"/>
    <mergeCell ref="L17:L19"/>
    <mergeCell ref="M17:M19"/>
    <mergeCell ref="N17:N19"/>
    <mergeCell ref="C17:C19"/>
    <mergeCell ref="D17:D19"/>
    <mergeCell ref="E17:E19"/>
    <mergeCell ref="W17:W19"/>
    <mergeCell ref="F17:F19"/>
    <mergeCell ref="G17:G19"/>
    <mergeCell ref="H17:H19"/>
    <mergeCell ref="AC3:AD3"/>
    <mergeCell ref="AC4:AD4"/>
    <mergeCell ref="AF12:AF19"/>
    <mergeCell ref="AG12:AG19"/>
    <mergeCell ref="AH12:AH19"/>
    <mergeCell ref="AI12:AI19"/>
    <mergeCell ref="U17:U19"/>
    <mergeCell ref="V17:V19"/>
    <mergeCell ref="W9:Z9"/>
    <mergeCell ref="AA9:AI9"/>
    <mergeCell ref="W10:Z10"/>
    <mergeCell ref="AA10:AI10"/>
    <mergeCell ref="E4:N4"/>
    <mergeCell ref="E5:N5"/>
    <mergeCell ref="W8:Z8"/>
    <mergeCell ref="AA8:AI8"/>
    <mergeCell ref="U9:V9"/>
  </mergeCells>
  <phoneticPr fontId="1"/>
  <dataValidations count="3">
    <dataValidation type="list" allowBlank="1" showInputMessage="1" showErrorMessage="1" sqref="D20:AE21 D64:AE65 D42:AE43 D31:AE32 D53:AE54 D76:AE76 D75:R75" xr:uid="{E7242590-C6EC-4FF2-B059-18571621D9F0}">
      <formula1>$C$79:$C$81</formula1>
    </dataValidation>
    <dataValidation type="list" allowBlank="1" showInputMessage="1" showErrorMessage="1" sqref="AA81" xr:uid="{5168A7AA-8C33-4436-A9F3-785A2457F0E9}">
      <formula1>$AK$80:$AK$82</formula1>
    </dataValidation>
    <dataValidation type="list" allowBlank="1" showInputMessage="1" showErrorMessage="1" sqref="Y78:AB78" xr:uid="{64E656D6-220E-420F-8379-BE919C73221B}">
      <formula1>$AL$80:$AL$81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135D-49FC-403A-B474-3218E597F069}">
  <sheetPr>
    <pageSetUpPr fitToPage="1"/>
  </sheetPr>
  <dimension ref="A1:AM88"/>
  <sheetViews>
    <sheetView showGridLines="0" view="pageBreakPreview" topLeftCell="A54" zoomScale="90" zoomScaleNormal="96" zoomScaleSheetLayoutView="90" zoomScalePageLayoutView="70" workbookViewId="0">
      <selection activeCell="AJ78" sqref="AJ78"/>
    </sheetView>
  </sheetViews>
  <sheetFormatPr defaultRowHeight="18"/>
  <cols>
    <col min="1" max="1" width="5.8984375" style="88" customWidth="1"/>
    <col min="2" max="2" width="3.59765625" style="88" customWidth="1"/>
    <col min="3" max="32" width="4.8984375" style="88" customWidth="1"/>
    <col min="33" max="35" width="5.09765625" style="88" customWidth="1"/>
    <col min="36" max="37" width="18.09765625" style="88" customWidth="1"/>
    <col min="38" max="16384" width="8.796875" style="88"/>
  </cols>
  <sheetData>
    <row r="1" spans="1:39" ht="23.4">
      <c r="A1" s="87"/>
      <c r="B1" s="87"/>
    </row>
    <row r="2" spans="1:39" ht="36.6">
      <c r="C2" s="89" t="s">
        <v>111</v>
      </c>
      <c r="AC2" s="90" t="s">
        <v>20</v>
      </c>
      <c r="AD2" s="90"/>
    </row>
    <row r="3" spans="1:39">
      <c r="AC3" s="172" t="s">
        <v>21</v>
      </c>
      <c r="AD3" s="173"/>
      <c r="AL3" s="91"/>
      <c r="AM3" s="91"/>
    </row>
    <row r="4" spans="1:39" ht="23.4">
      <c r="C4" s="87" t="s">
        <v>10</v>
      </c>
      <c r="E4" s="208" t="s">
        <v>13</v>
      </c>
      <c r="F4" s="208"/>
      <c r="G4" s="208"/>
      <c r="H4" s="208"/>
      <c r="I4" s="208"/>
      <c r="J4" s="208"/>
      <c r="K4" s="208"/>
      <c r="L4" s="208"/>
      <c r="M4" s="208"/>
      <c r="N4" s="208"/>
      <c r="AC4" s="174">
        <v>46258</v>
      </c>
      <c r="AD4" s="175"/>
      <c r="AE4" s="92"/>
    </row>
    <row r="5" spans="1:39" ht="23.4">
      <c r="C5" s="87" t="s">
        <v>116</v>
      </c>
      <c r="E5" s="208" t="s">
        <v>120</v>
      </c>
      <c r="F5" s="208"/>
      <c r="G5" s="208"/>
      <c r="H5" s="208"/>
      <c r="I5" s="208"/>
      <c r="J5" s="208"/>
      <c r="K5" s="208"/>
      <c r="L5" s="208"/>
      <c r="M5" s="208"/>
      <c r="N5" s="208"/>
    </row>
    <row r="6" spans="1:39" ht="23.4">
      <c r="C6" s="87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39" s="1" customFormat="1" ht="22.5" customHeight="1">
      <c r="C7" s="81" t="s">
        <v>130</v>
      </c>
      <c r="D7" s="85"/>
      <c r="E7" s="85"/>
      <c r="F7" s="8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" customFormat="1" ht="33.7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5"/>
      <c r="S8" s="5"/>
      <c r="T8" s="3"/>
      <c r="U8" s="3"/>
      <c r="V8" s="6"/>
      <c r="W8" s="150" t="s">
        <v>62</v>
      </c>
      <c r="X8" s="150"/>
      <c r="Y8" s="150"/>
      <c r="Z8" s="150"/>
      <c r="AA8" s="166" t="s">
        <v>36</v>
      </c>
      <c r="AB8" s="166"/>
      <c r="AC8" s="166"/>
      <c r="AD8" s="166"/>
      <c r="AE8" s="166"/>
      <c r="AF8" s="166"/>
      <c r="AG8" s="166"/>
      <c r="AH8" s="166"/>
      <c r="AI8" s="166"/>
    </row>
    <row r="9" spans="1:39" s="1" customFormat="1" ht="33.75" customHeigh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/>
      <c r="R9" s="3"/>
      <c r="S9" s="3"/>
      <c r="T9" s="3"/>
      <c r="U9" s="150" t="s">
        <v>37</v>
      </c>
      <c r="V9" s="150"/>
      <c r="W9" s="150" t="s">
        <v>38</v>
      </c>
      <c r="X9" s="150"/>
      <c r="Y9" s="150"/>
      <c r="Z9" s="150"/>
      <c r="AA9" s="166" t="s">
        <v>39</v>
      </c>
      <c r="AB9" s="166"/>
      <c r="AC9" s="166"/>
      <c r="AD9" s="166"/>
      <c r="AE9" s="166"/>
      <c r="AF9" s="166"/>
      <c r="AG9" s="166"/>
      <c r="AH9" s="166"/>
      <c r="AI9" s="166"/>
    </row>
    <row r="10" spans="1:39" s="1" customFormat="1" ht="33.7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/>
      <c r="R10" s="5"/>
      <c r="S10" s="5"/>
      <c r="T10" s="3"/>
      <c r="U10" s="3"/>
      <c r="V10" s="6"/>
      <c r="W10" s="150" t="s">
        <v>109</v>
      </c>
      <c r="X10" s="150"/>
      <c r="Y10" s="150"/>
      <c r="Z10" s="150"/>
      <c r="AA10" s="166" t="s">
        <v>110</v>
      </c>
      <c r="AB10" s="166"/>
      <c r="AC10" s="166"/>
      <c r="AD10" s="166"/>
      <c r="AE10" s="166"/>
      <c r="AF10" s="166"/>
      <c r="AG10" s="166"/>
      <c r="AH10" s="166"/>
      <c r="AI10" s="166"/>
    </row>
    <row r="11" spans="1:39" ht="21.75" customHeight="1"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</row>
    <row r="12" spans="1:39" ht="18.75" customHeight="1">
      <c r="C12" s="94" t="s">
        <v>1</v>
      </c>
      <c r="D12" s="95">
        <f t="shared" ref="D12:AE12" si="0">$AC$4+IF(WEEKDAY($AC$4,2)=1,0,8-WEEKDAY($AC$4,2))+D14</f>
        <v>46230</v>
      </c>
      <c r="E12" s="95">
        <f t="shared" si="0"/>
        <v>46231</v>
      </c>
      <c r="F12" s="95">
        <f t="shared" si="0"/>
        <v>46232</v>
      </c>
      <c r="G12" s="95">
        <f t="shared" si="0"/>
        <v>46233</v>
      </c>
      <c r="H12" s="95">
        <f t="shared" si="0"/>
        <v>46234</v>
      </c>
      <c r="I12" s="95">
        <f t="shared" si="0"/>
        <v>46235</v>
      </c>
      <c r="J12" s="95">
        <f t="shared" si="0"/>
        <v>46236</v>
      </c>
      <c r="K12" s="95">
        <f t="shared" si="0"/>
        <v>46237</v>
      </c>
      <c r="L12" s="95">
        <f t="shared" si="0"/>
        <v>46238</v>
      </c>
      <c r="M12" s="95">
        <f t="shared" si="0"/>
        <v>46239</v>
      </c>
      <c r="N12" s="95">
        <f t="shared" si="0"/>
        <v>46240</v>
      </c>
      <c r="O12" s="95">
        <f t="shared" si="0"/>
        <v>46241</v>
      </c>
      <c r="P12" s="95">
        <f t="shared" si="0"/>
        <v>46242</v>
      </c>
      <c r="Q12" s="95">
        <f t="shared" si="0"/>
        <v>46243</v>
      </c>
      <c r="R12" s="95">
        <f t="shared" si="0"/>
        <v>46244</v>
      </c>
      <c r="S12" s="95">
        <f t="shared" si="0"/>
        <v>46245</v>
      </c>
      <c r="T12" s="95">
        <f t="shared" si="0"/>
        <v>46246</v>
      </c>
      <c r="U12" s="95">
        <f t="shared" si="0"/>
        <v>46247</v>
      </c>
      <c r="V12" s="95">
        <f t="shared" si="0"/>
        <v>46248</v>
      </c>
      <c r="W12" s="95">
        <f t="shared" si="0"/>
        <v>46249</v>
      </c>
      <c r="X12" s="95">
        <f t="shared" si="0"/>
        <v>46250</v>
      </c>
      <c r="Y12" s="95">
        <f t="shared" si="0"/>
        <v>46251</v>
      </c>
      <c r="Z12" s="95">
        <f t="shared" si="0"/>
        <v>46252</v>
      </c>
      <c r="AA12" s="95">
        <f t="shared" si="0"/>
        <v>46253</v>
      </c>
      <c r="AB12" s="95">
        <f t="shared" si="0"/>
        <v>46254</v>
      </c>
      <c r="AC12" s="95">
        <f t="shared" si="0"/>
        <v>46255</v>
      </c>
      <c r="AD12" s="95">
        <f t="shared" si="0"/>
        <v>46256</v>
      </c>
      <c r="AE12" s="95">
        <f t="shared" si="0"/>
        <v>46257</v>
      </c>
      <c r="AF12" s="167" t="s">
        <v>118</v>
      </c>
      <c r="AG12" s="167" t="s">
        <v>119</v>
      </c>
      <c r="AH12" s="168" t="s">
        <v>117</v>
      </c>
      <c r="AI12" s="167" t="s">
        <v>22</v>
      </c>
      <c r="AJ12" s="91"/>
      <c r="AK12" s="93"/>
    </row>
    <row r="13" spans="1:39" ht="17.25" customHeight="1">
      <c r="C13" s="94" t="s">
        <v>2</v>
      </c>
      <c r="D13" s="96">
        <f t="shared" ref="D13:AE13" si="1">$AC$4+IF(WEEKDAY($AC$4,2)=1,0,8-WEEKDAY($AC$4,2))+D14</f>
        <v>46230</v>
      </c>
      <c r="E13" s="96">
        <f t="shared" si="1"/>
        <v>46231</v>
      </c>
      <c r="F13" s="96">
        <f t="shared" si="1"/>
        <v>46232</v>
      </c>
      <c r="G13" s="96">
        <f t="shared" si="1"/>
        <v>46233</v>
      </c>
      <c r="H13" s="96">
        <f t="shared" si="1"/>
        <v>46234</v>
      </c>
      <c r="I13" s="96">
        <f t="shared" si="1"/>
        <v>46235</v>
      </c>
      <c r="J13" s="96">
        <f t="shared" si="1"/>
        <v>46236</v>
      </c>
      <c r="K13" s="96">
        <f t="shared" si="1"/>
        <v>46237</v>
      </c>
      <c r="L13" s="96">
        <f t="shared" si="1"/>
        <v>46238</v>
      </c>
      <c r="M13" s="96">
        <f t="shared" si="1"/>
        <v>46239</v>
      </c>
      <c r="N13" s="96">
        <f t="shared" si="1"/>
        <v>46240</v>
      </c>
      <c r="O13" s="96">
        <f t="shared" si="1"/>
        <v>46241</v>
      </c>
      <c r="P13" s="96">
        <f t="shared" si="1"/>
        <v>46242</v>
      </c>
      <c r="Q13" s="96">
        <f t="shared" si="1"/>
        <v>46243</v>
      </c>
      <c r="R13" s="96">
        <f t="shared" si="1"/>
        <v>46244</v>
      </c>
      <c r="S13" s="96">
        <f t="shared" si="1"/>
        <v>46245</v>
      </c>
      <c r="T13" s="96">
        <f t="shared" si="1"/>
        <v>46246</v>
      </c>
      <c r="U13" s="96">
        <f t="shared" si="1"/>
        <v>46247</v>
      </c>
      <c r="V13" s="96">
        <f t="shared" si="1"/>
        <v>46248</v>
      </c>
      <c r="W13" s="96">
        <f t="shared" si="1"/>
        <v>46249</v>
      </c>
      <c r="X13" s="96">
        <f t="shared" si="1"/>
        <v>46250</v>
      </c>
      <c r="Y13" s="96">
        <f t="shared" si="1"/>
        <v>46251</v>
      </c>
      <c r="Z13" s="96">
        <f t="shared" si="1"/>
        <v>46252</v>
      </c>
      <c r="AA13" s="96">
        <f t="shared" si="1"/>
        <v>46253</v>
      </c>
      <c r="AB13" s="96">
        <f t="shared" si="1"/>
        <v>46254</v>
      </c>
      <c r="AC13" s="96">
        <f t="shared" si="1"/>
        <v>46255</v>
      </c>
      <c r="AD13" s="96">
        <f t="shared" si="1"/>
        <v>46256</v>
      </c>
      <c r="AE13" s="96">
        <f t="shared" si="1"/>
        <v>46257</v>
      </c>
      <c r="AF13" s="167"/>
      <c r="AG13" s="167"/>
      <c r="AH13" s="168"/>
      <c r="AI13" s="167"/>
    </row>
    <row r="14" spans="1:39" ht="7.5" hidden="1" customHeight="1">
      <c r="C14" s="94"/>
      <c r="D14" s="97">
        <v>-28</v>
      </c>
      <c r="E14" s="97">
        <v>-27</v>
      </c>
      <c r="F14" s="97">
        <v>-26</v>
      </c>
      <c r="G14" s="97">
        <v>-25</v>
      </c>
      <c r="H14" s="97">
        <v>-24</v>
      </c>
      <c r="I14" s="97">
        <v>-23</v>
      </c>
      <c r="J14" s="97">
        <v>-22</v>
      </c>
      <c r="K14" s="97">
        <v>-21</v>
      </c>
      <c r="L14" s="97">
        <v>-20</v>
      </c>
      <c r="M14" s="97">
        <v>-19</v>
      </c>
      <c r="N14" s="97">
        <v>-18</v>
      </c>
      <c r="O14" s="97">
        <v>-17</v>
      </c>
      <c r="P14" s="97">
        <v>-16</v>
      </c>
      <c r="Q14" s="97">
        <v>-15</v>
      </c>
      <c r="R14" s="97">
        <v>-14</v>
      </c>
      <c r="S14" s="97">
        <v>-13</v>
      </c>
      <c r="T14" s="97">
        <v>-12</v>
      </c>
      <c r="U14" s="97">
        <v>-11</v>
      </c>
      <c r="V14" s="97">
        <v>-10</v>
      </c>
      <c r="W14" s="97">
        <v>-9</v>
      </c>
      <c r="X14" s="97">
        <v>-8</v>
      </c>
      <c r="Y14" s="97">
        <v>-7</v>
      </c>
      <c r="Z14" s="97">
        <v>-6</v>
      </c>
      <c r="AA14" s="97">
        <v>-5</v>
      </c>
      <c r="AB14" s="97">
        <v>-4</v>
      </c>
      <c r="AC14" s="97">
        <v>-3</v>
      </c>
      <c r="AD14" s="97">
        <v>-2</v>
      </c>
      <c r="AE14" s="97">
        <v>-1</v>
      </c>
      <c r="AF14" s="167"/>
      <c r="AG14" s="167"/>
      <c r="AH14" s="168"/>
      <c r="AI14" s="167"/>
      <c r="AJ14" s="91"/>
    </row>
    <row r="15" spans="1:39" ht="7.5" hidden="1" customHeight="1">
      <c r="C15" s="94"/>
      <c r="D15" s="97">
        <f>WEEKDAY(D13)</f>
        <v>2</v>
      </c>
      <c r="E15" s="97">
        <f t="shared" ref="E15:AE15" si="2">WEEKDAY(E13)</f>
        <v>3</v>
      </c>
      <c r="F15" s="97">
        <f t="shared" si="2"/>
        <v>4</v>
      </c>
      <c r="G15" s="97">
        <f t="shared" si="2"/>
        <v>5</v>
      </c>
      <c r="H15" s="97">
        <f t="shared" si="2"/>
        <v>6</v>
      </c>
      <c r="I15" s="97">
        <f t="shared" si="2"/>
        <v>7</v>
      </c>
      <c r="J15" s="97">
        <f t="shared" si="2"/>
        <v>1</v>
      </c>
      <c r="K15" s="97">
        <f t="shared" si="2"/>
        <v>2</v>
      </c>
      <c r="L15" s="97">
        <f t="shared" si="2"/>
        <v>3</v>
      </c>
      <c r="M15" s="97">
        <f t="shared" si="2"/>
        <v>4</v>
      </c>
      <c r="N15" s="97">
        <f t="shared" si="2"/>
        <v>5</v>
      </c>
      <c r="O15" s="97">
        <f t="shared" si="2"/>
        <v>6</v>
      </c>
      <c r="P15" s="97">
        <f t="shared" si="2"/>
        <v>7</v>
      </c>
      <c r="Q15" s="97">
        <f t="shared" si="2"/>
        <v>1</v>
      </c>
      <c r="R15" s="97">
        <f t="shared" si="2"/>
        <v>2</v>
      </c>
      <c r="S15" s="97">
        <f t="shared" si="2"/>
        <v>3</v>
      </c>
      <c r="T15" s="97">
        <f t="shared" si="2"/>
        <v>4</v>
      </c>
      <c r="U15" s="97">
        <f t="shared" si="2"/>
        <v>5</v>
      </c>
      <c r="V15" s="97">
        <f t="shared" si="2"/>
        <v>6</v>
      </c>
      <c r="W15" s="97">
        <f t="shared" si="2"/>
        <v>7</v>
      </c>
      <c r="X15" s="97">
        <f t="shared" si="2"/>
        <v>1</v>
      </c>
      <c r="Y15" s="97">
        <f t="shared" si="2"/>
        <v>2</v>
      </c>
      <c r="Z15" s="97">
        <f t="shared" si="2"/>
        <v>3</v>
      </c>
      <c r="AA15" s="97">
        <f t="shared" si="2"/>
        <v>4</v>
      </c>
      <c r="AB15" s="97">
        <f t="shared" si="2"/>
        <v>5</v>
      </c>
      <c r="AC15" s="97">
        <f t="shared" si="2"/>
        <v>6</v>
      </c>
      <c r="AD15" s="97">
        <f t="shared" si="2"/>
        <v>7</v>
      </c>
      <c r="AE15" s="97">
        <f t="shared" si="2"/>
        <v>1</v>
      </c>
      <c r="AF15" s="167"/>
      <c r="AG15" s="167"/>
      <c r="AH15" s="168"/>
      <c r="AI15" s="167"/>
      <c r="AJ15" s="91"/>
    </row>
    <row r="16" spans="1:39">
      <c r="C16" s="94" t="s">
        <v>3</v>
      </c>
      <c r="D16" s="98">
        <f t="shared" ref="D16:AE16" si="3">D13</f>
        <v>46230</v>
      </c>
      <c r="E16" s="98">
        <f t="shared" si="3"/>
        <v>46231</v>
      </c>
      <c r="F16" s="98">
        <f t="shared" si="3"/>
        <v>46232</v>
      </c>
      <c r="G16" s="98">
        <f t="shared" si="3"/>
        <v>46233</v>
      </c>
      <c r="H16" s="98">
        <f t="shared" si="3"/>
        <v>46234</v>
      </c>
      <c r="I16" s="98">
        <f t="shared" si="3"/>
        <v>46235</v>
      </c>
      <c r="J16" s="98">
        <f t="shared" si="3"/>
        <v>46236</v>
      </c>
      <c r="K16" s="98">
        <f t="shared" si="3"/>
        <v>46237</v>
      </c>
      <c r="L16" s="98">
        <f t="shared" si="3"/>
        <v>46238</v>
      </c>
      <c r="M16" s="98">
        <f t="shared" si="3"/>
        <v>46239</v>
      </c>
      <c r="N16" s="98">
        <f t="shared" si="3"/>
        <v>46240</v>
      </c>
      <c r="O16" s="98">
        <f t="shared" si="3"/>
        <v>46241</v>
      </c>
      <c r="P16" s="98">
        <f t="shared" si="3"/>
        <v>46242</v>
      </c>
      <c r="Q16" s="98">
        <f t="shared" si="3"/>
        <v>46243</v>
      </c>
      <c r="R16" s="98">
        <f t="shared" si="3"/>
        <v>46244</v>
      </c>
      <c r="S16" s="98">
        <f t="shared" si="3"/>
        <v>46245</v>
      </c>
      <c r="T16" s="98">
        <f t="shared" si="3"/>
        <v>46246</v>
      </c>
      <c r="U16" s="98">
        <f t="shared" si="3"/>
        <v>46247</v>
      </c>
      <c r="V16" s="98">
        <f t="shared" si="3"/>
        <v>46248</v>
      </c>
      <c r="W16" s="98">
        <f t="shared" si="3"/>
        <v>46249</v>
      </c>
      <c r="X16" s="98">
        <f t="shared" si="3"/>
        <v>46250</v>
      </c>
      <c r="Y16" s="98">
        <f t="shared" si="3"/>
        <v>46251</v>
      </c>
      <c r="Z16" s="98">
        <f t="shared" si="3"/>
        <v>46252</v>
      </c>
      <c r="AA16" s="98">
        <f t="shared" si="3"/>
        <v>46253</v>
      </c>
      <c r="AB16" s="98">
        <f t="shared" si="3"/>
        <v>46254</v>
      </c>
      <c r="AC16" s="98">
        <f t="shared" si="3"/>
        <v>46255</v>
      </c>
      <c r="AD16" s="98">
        <f t="shared" si="3"/>
        <v>46256</v>
      </c>
      <c r="AE16" s="98">
        <f t="shared" si="3"/>
        <v>46257</v>
      </c>
      <c r="AF16" s="167"/>
      <c r="AG16" s="167"/>
      <c r="AH16" s="168"/>
      <c r="AI16" s="167"/>
    </row>
    <row r="17" spans="2:37" ht="27" customHeight="1">
      <c r="C17" s="178" t="s">
        <v>8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82" t="s">
        <v>123</v>
      </c>
      <c r="V17" s="185" t="s">
        <v>122</v>
      </c>
      <c r="W17" s="185"/>
      <c r="X17" s="185"/>
      <c r="Y17" s="185"/>
      <c r="Z17" s="185"/>
      <c r="AA17" s="185"/>
      <c r="AB17" s="185"/>
      <c r="AC17" s="185"/>
      <c r="AD17" s="185"/>
      <c r="AE17" s="209"/>
      <c r="AF17" s="167"/>
      <c r="AG17" s="167"/>
      <c r="AH17" s="168"/>
      <c r="AI17" s="167"/>
    </row>
    <row r="18" spans="2:37" ht="27" customHeight="1">
      <c r="C18" s="179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83"/>
      <c r="V18" s="186"/>
      <c r="W18" s="186"/>
      <c r="X18" s="186"/>
      <c r="Y18" s="186"/>
      <c r="Z18" s="186"/>
      <c r="AA18" s="186"/>
      <c r="AB18" s="186"/>
      <c r="AC18" s="186"/>
      <c r="AD18" s="186"/>
      <c r="AE18" s="210"/>
      <c r="AF18" s="167"/>
      <c r="AG18" s="167"/>
      <c r="AH18" s="168"/>
      <c r="AI18" s="167"/>
    </row>
    <row r="19" spans="2:37" ht="27" customHeight="1">
      <c r="C19" s="179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84"/>
      <c r="V19" s="212"/>
      <c r="W19" s="212"/>
      <c r="X19" s="212"/>
      <c r="Y19" s="212"/>
      <c r="Z19" s="212"/>
      <c r="AA19" s="212"/>
      <c r="AB19" s="212"/>
      <c r="AC19" s="212"/>
      <c r="AD19" s="212"/>
      <c r="AE19" s="211"/>
      <c r="AF19" s="167"/>
      <c r="AG19" s="167"/>
      <c r="AH19" s="168"/>
      <c r="AI19" s="167"/>
    </row>
    <row r="20" spans="2:37">
      <c r="C20" s="94" t="s">
        <v>9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 t="s">
        <v>114</v>
      </c>
      <c r="V20" s="113" t="s">
        <v>114</v>
      </c>
      <c r="W20" s="113" t="s">
        <v>114</v>
      </c>
      <c r="X20" s="113" t="s">
        <v>114</v>
      </c>
      <c r="Y20" s="113" t="s">
        <v>114</v>
      </c>
      <c r="Z20" s="113" t="s">
        <v>114</v>
      </c>
      <c r="AA20" s="113" t="s">
        <v>114</v>
      </c>
      <c r="AB20" s="113" t="s">
        <v>114</v>
      </c>
      <c r="AC20" s="113" t="s">
        <v>114</v>
      </c>
      <c r="AD20" s="113" t="s">
        <v>114</v>
      </c>
      <c r="AE20" s="113" t="s">
        <v>114</v>
      </c>
      <c r="AF20" s="94">
        <f>COUNTIF(D20:AE20,"■")</f>
        <v>0</v>
      </c>
      <c r="AG20" s="94">
        <f>COUNTIF(C20:AE20,"○")+COUNTIF(C20:AE20,"■")</f>
        <v>0</v>
      </c>
      <c r="AH20" s="104">
        <v>0</v>
      </c>
      <c r="AI20" s="94" t="str">
        <f>IF(AF20&gt;=AH20,"○","×")</f>
        <v>○</v>
      </c>
    </row>
    <row r="21" spans="2:37">
      <c r="C21" s="94" t="s">
        <v>44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 t="s">
        <v>114</v>
      </c>
      <c r="V21" s="113" t="s">
        <v>114</v>
      </c>
      <c r="W21" s="113" t="s">
        <v>114</v>
      </c>
      <c r="X21" s="113" t="s">
        <v>114</v>
      </c>
      <c r="Y21" s="113" t="s">
        <v>114</v>
      </c>
      <c r="Z21" s="113" t="s">
        <v>114</v>
      </c>
      <c r="AA21" s="113" t="s">
        <v>114</v>
      </c>
      <c r="AB21" s="113" t="s">
        <v>114</v>
      </c>
      <c r="AC21" s="113" t="s">
        <v>114</v>
      </c>
      <c r="AD21" s="113" t="s">
        <v>114</v>
      </c>
      <c r="AE21" s="113" t="s">
        <v>114</v>
      </c>
      <c r="AF21" s="94">
        <f>COUNTIF(D21:AE21,"■")</f>
        <v>0</v>
      </c>
      <c r="AG21" s="94">
        <f>COUNTIF(C21:AE21,"○")+COUNTIF(C21:AE21,"■")</f>
        <v>0</v>
      </c>
      <c r="AH21" s="104">
        <v>0</v>
      </c>
      <c r="AI21" s="94" t="str">
        <f>IF(AF21&gt;=AH21,"○","×")</f>
        <v>○</v>
      </c>
      <c r="AJ21" s="88" t="s">
        <v>125</v>
      </c>
    </row>
    <row r="22" spans="2:37" ht="27" customHeight="1"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H22" s="103"/>
    </row>
    <row r="23" spans="2:37" ht="18.75" customHeight="1">
      <c r="B23" s="190" t="s">
        <v>26</v>
      </c>
      <c r="C23" s="94" t="s">
        <v>1</v>
      </c>
      <c r="D23" s="95">
        <f>$AC$4+IF(WEEKDAY($AC$4,2)=1,0,8-WEEKDAY($AC$4,2))</f>
        <v>46258</v>
      </c>
      <c r="E23" s="95">
        <f>$AC$4+IF(WEEKDAY($AC$4,2)=1,0,8-WEEKDAY($AC$4,2))+E25</f>
        <v>46259</v>
      </c>
      <c r="F23" s="95">
        <f t="shared" ref="F23:AE23" si="4">$AC$4+IF(WEEKDAY($AC$4,2)=1,0,8-WEEKDAY($AC$4,2))+F25</f>
        <v>46260</v>
      </c>
      <c r="G23" s="95">
        <f t="shared" si="4"/>
        <v>46261</v>
      </c>
      <c r="H23" s="95">
        <f t="shared" si="4"/>
        <v>46262</v>
      </c>
      <c r="I23" s="95">
        <f t="shared" si="4"/>
        <v>46263</v>
      </c>
      <c r="J23" s="95">
        <f t="shared" si="4"/>
        <v>46264</v>
      </c>
      <c r="K23" s="95">
        <f t="shared" si="4"/>
        <v>46265</v>
      </c>
      <c r="L23" s="95">
        <f t="shared" si="4"/>
        <v>46266</v>
      </c>
      <c r="M23" s="95">
        <f t="shared" si="4"/>
        <v>46267</v>
      </c>
      <c r="N23" s="95">
        <f t="shared" si="4"/>
        <v>46268</v>
      </c>
      <c r="O23" s="95">
        <f t="shared" si="4"/>
        <v>46269</v>
      </c>
      <c r="P23" s="95">
        <f t="shared" si="4"/>
        <v>46270</v>
      </c>
      <c r="Q23" s="95">
        <f t="shared" si="4"/>
        <v>46271</v>
      </c>
      <c r="R23" s="95">
        <f t="shared" si="4"/>
        <v>46272</v>
      </c>
      <c r="S23" s="95">
        <f t="shared" si="4"/>
        <v>46273</v>
      </c>
      <c r="T23" s="95">
        <f t="shared" si="4"/>
        <v>46274</v>
      </c>
      <c r="U23" s="95">
        <f t="shared" si="4"/>
        <v>46275</v>
      </c>
      <c r="V23" s="95">
        <f t="shared" si="4"/>
        <v>46276</v>
      </c>
      <c r="W23" s="95">
        <f t="shared" si="4"/>
        <v>46277</v>
      </c>
      <c r="X23" s="95">
        <f t="shared" si="4"/>
        <v>46278</v>
      </c>
      <c r="Y23" s="95">
        <f t="shared" si="4"/>
        <v>46279</v>
      </c>
      <c r="Z23" s="95">
        <f t="shared" si="4"/>
        <v>46280</v>
      </c>
      <c r="AA23" s="95">
        <f t="shared" si="4"/>
        <v>46281</v>
      </c>
      <c r="AB23" s="95">
        <f t="shared" si="4"/>
        <v>46282</v>
      </c>
      <c r="AC23" s="95">
        <f t="shared" si="4"/>
        <v>46283</v>
      </c>
      <c r="AD23" s="95">
        <f t="shared" si="4"/>
        <v>46284</v>
      </c>
      <c r="AE23" s="95">
        <f t="shared" si="4"/>
        <v>46285</v>
      </c>
      <c r="AF23" s="167" t="s">
        <v>118</v>
      </c>
      <c r="AG23" s="167" t="s">
        <v>119</v>
      </c>
      <c r="AH23" s="168" t="s">
        <v>117</v>
      </c>
      <c r="AI23" s="167" t="s">
        <v>22</v>
      </c>
      <c r="AK23" s="93"/>
    </row>
    <row r="24" spans="2:37" ht="17.25" customHeight="1">
      <c r="B24" s="190"/>
      <c r="C24" s="94" t="s">
        <v>2</v>
      </c>
      <c r="D24" s="96">
        <f>$AC$4+IF(WEEKDAY($AC$4,2)=1,0,8-WEEKDAY($AC$4,2))</f>
        <v>46258</v>
      </c>
      <c r="E24" s="96">
        <f>$AC$4+IF(WEEKDAY($AC$4,2)=1,0,8-WEEKDAY($AC$4,2))+E25</f>
        <v>46259</v>
      </c>
      <c r="F24" s="96">
        <f t="shared" ref="F24:AE24" si="5">$AC$4+IF(WEEKDAY($AC$4,2)=1,0,8-WEEKDAY($AC$4,2))+F25</f>
        <v>46260</v>
      </c>
      <c r="G24" s="96">
        <f t="shared" si="5"/>
        <v>46261</v>
      </c>
      <c r="H24" s="96">
        <f t="shared" si="5"/>
        <v>46262</v>
      </c>
      <c r="I24" s="96">
        <f t="shared" si="5"/>
        <v>46263</v>
      </c>
      <c r="J24" s="96">
        <f t="shared" si="5"/>
        <v>46264</v>
      </c>
      <c r="K24" s="96">
        <f t="shared" si="5"/>
        <v>46265</v>
      </c>
      <c r="L24" s="96">
        <f t="shared" si="5"/>
        <v>46266</v>
      </c>
      <c r="M24" s="96">
        <f t="shared" si="5"/>
        <v>46267</v>
      </c>
      <c r="N24" s="96">
        <f t="shared" si="5"/>
        <v>46268</v>
      </c>
      <c r="O24" s="96">
        <f t="shared" si="5"/>
        <v>46269</v>
      </c>
      <c r="P24" s="96">
        <f t="shared" si="5"/>
        <v>46270</v>
      </c>
      <c r="Q24" s="96">
        <f t="shared" si="5"/>
        <v>46271</v>
      </c>
      <c r="R24" s="96">
        <f t="shared" si="5"/>
        <v>46272</v>
      </c>
      <c r="S24" s="96">
        <f t="shared" si="5"/>
        <v>46273</v>
      </c>
      <c r="T24" s="96">
        <f t="shared" si="5"/>
        <v>46274</v>
      </c>
      <c r="U24" s="96">
        <f t="shared" si="5"/>
        <v>46275</v>
      </c>
      <c r="V24" s="96">
        <f t="shared" si="5"/>
        <v>46276</v>
      </c>
      <c r="W24" s="96">
        <f t="shared" si="5"/>
        <v>46277</v>
      </c>
      <c r="X24" s="96">
        <f t="shared" si="5"/>
        <v>46278</v>
      </c>
      <c r="Y24" s="96">
        <f t="shared" si="5"/>
        <v>46279</v>
      </c>
      <c r="Z24" s="96">
        <f t="shared" si="5"/>
        <v>46280</v>
      </c>
      <c r="AA24" s="96">
        <f t="shared" si="5"/>
        <v>46281</v>
      </c>
      <c r="AB24" s="96">
        <f t="shared" si="5"/>
        <v>46282</v>
      </c>
      <c r="AC24" s="96">
        <f t="shared" si="5"/>
        <v>46283</v>
      </c>
      <c r="AD24" s="96">
        <f t="shared" si="5"/>
        <v>46284</v>
      </c>
      <c r="AE24" s="96">
        <f t="shared" si="5"/>
        <v>46285</v>
      </c>
      <c r="AF24" s="167"/>
      <c r="AG24" s="167"/>
      <c r="AH24" s="168"/>
      <c r="AI24" s="167"/>
    </row>
    <row r="25" spans="2:37" ht="7.5" hidden="1" customHeight="1">
      <c r="B25" s="190"/>
      <c r="C25" s="94"/>
      <c r="D25" s="97"/>
      <c r="E25" s="97">
        <v>1</v>
      </c>
      <c r="F25" s="97">
        <v>2</v>
      </c>
      <c r="G25" s="97">
        <v>3</v>
      </c>
      <c r="H25" s="97">
        <v>4</v>
      </c>
      <c r="I25" s="97">
        <v>5</v>
      </c>
      <c r="J25" s="97">
        <v>6</v>
      </c>
      <c r="K25" s="97">
        <v>7</v>
      </c>
      <c r="L25" s="97">
        <v>8</v>
      </c>
      <c r="M25" s="97">
        <v>9</v>
      </c>
      <c r="N25" s="97">
        <v>10</v>
      </c>
      <c r="O25" s="97">
        <v>11</v>
      </c>
      <c r="P25" s="97">
        <v>12</v>
      </c>
      <c r="Q25" s="97">
        <v>13</v>
      </c>
      <c r="R25" s="97">
        <v>14</v>
      </c>
      <c r="S25" s="97">
        <v>15</v>
      </c>
      <c r="T25" s="97">
        <v>16</v>
      </c>
      <c r="U25" s="97">
        <v>17</v>
      </c>
      <c r="V25" s="97">
        <v>18</v>
      </c>
      <c r="W25" s="97">
        <v>19</v>
      </c>
      <c r="X25" s="97">
        <v>20</v>
      </c>
      <c r="Y25" s="97">
        <v>21</v>
      </c>
      <c r="Z25" s="97">
        <v>22</v>
      </c>
      <c r="AA25" s="97">
        <v>23</v>
      </c>
      <c r="AB25" s="97">
        <v>24</v>
      </c>
      <c r="AC25" s="97">
        <v>25</v>
      </c>
      <c r="AD25" s="97">
        <v>26</v>
      </c>
      <c r="AE25" s="97">
        <v>27</v>
      </c>
      <c r="AF25" s="167"/>
      <c r="AG25" s="167"/>
      <c r="AH25" s="168"/>
      <c r="AI25" s="167"/>
      <c r="AJ25" s="91"/>
    </row>
    <row r="26" spans="2:37" ht="1.5" hidden="1" customHeight="1">
      <c r="B26" s="190"/>
      <c r="C26" s="94"/>
      <c r="D26" s="97">
        <f t="shared" ref="D26:AE26" si="6">WEEKDAY(D13)</f>
        <v>2</v>
      </c>
      <c r="E26" s="97">
        <f t="shared" si="6"/>
        <v>3</v>
      </c>
      <c r="F26" s="97">
        <f t="shared" si="6"/>
        <v>4</v>
      </c>
      <c r="G26" s="97">
        <f t="shared" si="6"/>
        <v>5</v>
      </c>
      <c r="H26" s="97">
        <f t="shared" si="6"/>
        <v>6</v>
      </c>
      <c r="I26" s="97">
        <f t="shared" si="6"/>
        <v>7</v>
      </c>
      <c r="J26" s="97">
        <f t="shared" si="6"/>
        <v>1</v>
      </c>
      <c r="K26" s="97">
        <f t="shared" si="6"/>
        <v>2</v>
      </c>
      <c r="L26" s="97">
        <f t="shared" si="6"/>
        <v>3</v>
      </c>
      <c r="M26" s="97">
        <f t="shared" si="6"/>
        <v>4</v>
      </c>
      <c r="N26" s="97">
        <f t="shared" si="6"/>
        <v>5</v>
      </c>
      <c r="O26" s="97">
        <f t="shared" si="6"/>
        <v>6</v>
      </c>
      <c r="P26" s="97">
        <f t="shared" si="6"/>
        <v>7</v>
      </c>
      <c r="Q26" s="97">
        <f t="shared" si="6"/>
        <v>1</v>
      </c>
      <c r="R26" s="97">
        <f t="shared" si="6"/>
        <v>2</v>
      </c>
      <c r="S26" s="97">
        <f t="shared" si="6"/>
        <v>3</v>
      </c>
      <c r="T26" s="97">
        <f t="shared" si="6"/>
        <v>4</v>
      </c>
      <c r="U26" s="97">
        <f t="shared" si="6"/>
        <v>5</v>
      </c>
      <c r="V26" s="97">
        <f t="shared" si="6"/>
        <v>6</v>
      </c>
      <c r="W26" s="97">
        <f t="shared" si="6"/>
        <v>7</v>
      </c>
      <c r="X26" s="97">
        <f t="shared" si="6"/>
        <v>1</v>
      </c>
      <c r="Y26" s="97">
        <f t="shared" si="6"/>
        <v>2</v>
      </c>
      <c r="Z26" s="97">
        <f t="shared" si="6"/>
        <v>3</v>
      </c>
      <c r="AA26" s="97">
        <f t="shared" si="6"/>
        <v>4</v>
      </c>
      <c r="AB26" s="97">
        <f t="shared" si="6"/>
        <v>5</v>
      </c>
      <c r="AC26" s="97">
        <f t="shared" si="6"/>
        <v>6</v>
      </c>
      <c r="AD26" s="97">
        <f t="shared" si="6"/>
        <v>7</v>
      </c>
      <c r="AE26" s="97">
        <f t="shared" si="6"/>
        <v>1</v>
      </c>
      <c r="AF26" s="167"/>
      <c r="AG26" s="167"/>
      <c r="AH26" s="168"/>
      <c r="AI26" s="167"/>
      <c r="AJ26" s="91"/>
    </row>
    <row r="27" spans="2:37">
      <c r="B27" s="190"/>
      <c r="C27" s="94" t="s">
        <v>3</v>
      </c>
      <c r="D27" s="98">
        <f t="shared" ref="D27:AE27" si="7">D24</f>
        <v>46258</v>
      </c>
      <c r="E27" s="98">
        <f t="shared" si="7"/>
        <v>46259</v>
      </c>
      <c r="F27" s="98">
        <f t="shared" si="7"/>
        <v>46260</v>
      </c>
      <c r="G27" s="98">
        <f t="shared" si="7"/>
        <v>46261</v>
      </c>
      <c r="H27" s="98">
        <f t="shared" si="7"/>
        <v>46262</v>
      </c>
      <c r="I27" s="98">
        <f t="shared" si="7"/>
        <v>46263</v>
      </c>
      <c r="J27" s="98">
        <f t="shared" si="7"/>
        <v>46264</v>
      </c>
      <c r="K27" s="98">
        <f t="shared" si="7"/>
        <v>46265</v>
      </c>
      <c r="L27" s="98">
        <f t="shared" si="7"/>
        <v>46266</v>
      </c>
      <c r="M27" s="98">
        <f t="shared" si="7"/>
        <v>46267</v>
      </c>
      <c r="N27" s="98">
        <f t="shared" si="7"/>
        <v>46268</v>
      </c>
      <c r="O27" s="98">
        <f t="shared" si="7"/>
        <v>46269</v>
      </c>
      <c r="P27" s="98">
        <f t="shared" si="7"/>
        <v>46270</v>
      </c>
      <c r="Q27" s="98">
        <f t="shared" si="7"/>
        <v>46271</v>
      </c>
      <c r="R27" s="98">
        <f t="shared" si="7"/>
        <v>46272</v>
      </c>
      <c r="S27" s="98">
        <f t="shared" si="7"/>
        <v>46273</v>
      </c>
      <c r="T27" s="98">
        <f t="shared" si="7"/>
        <v>46274</v>
      </c>
      <c r="U27" s="98">
        <f t="shared" si="7"/>
        <v>46275</v>
      </c>
      <c r="V27" s="98">
        <f t="shared" si="7"/>
        <v>46276</v>
      </c>
      <c r="W27" s="98">
        <f t="shared" si="7"/>
        <v>46277</v>
      </c>
      <c r="X27" s="98">
        <f t="shared" si="7"/>
        <v>46278</v>
      </c>
      <c r="Y27" s="98">
        <f t="shared" si="7"/>
        <v>46279</v>
      </c>
      <c r="Z27" s="98">
        <f t="shared" si="7"/>
        <v>46280</v>
      </c>
      <c r="AA27" s="98">
        <f t="shared" si="7"/>
        <v>46281</v>
      </c>
      <c r="AB27" s="98">
        <f t="shared" si="7"/>
        <v>46282</v>
      </c>
      <c r="AC27" s="98">
        <f t="shared" si="7"/>
        <v>46283</v>
      </c>
      <c r="AD27" s="98">
        <f t="shared" si="7"/>
        <v>46284</v>
      </c>
      <c r="AE27" s="98">
        <f t="shared" si="7"/>
        <v>46285</v>
      </c>
      <c r="AF27" s="167"/>
      <c r="AG27" s="167"/>
      <c r="AH27" s="168"/>
      <c r="AI27" s="167"/>
    </row>
    <row r="28" spans="2:37" ht="27" customHeight="1">
      <c r="B28" s="190"/>
      <c r="C28" s="178" t="s">
        <v>8</v>
      </c>
      <c r="D28" s="176" t="s">
        <v>25</v>
      </c>
      <c r="E28" s="176"/>
      <c r="F28" s="176"/>
      <c r="G28" s="176"/>
      <c r="H28" s="176"/>
      <c r="I28" s="176"/>
      <c r="J28" s="187"/>
      <c r="K28" s="110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91"/>
      <c r="AA28" s="176" t="s">
        <v>129</v>
      </c>
      <c r="AB28" s="185"/>
      <c r="AC28" s="209"/>
      <c r="AD28" s="176"/>
      <c r="AE28" s="176"/>
      <c r="AF28" s="167"/>
      <c r="AG28" s="167"/>
      <c r="AH28" s="168"/>
      <c r="AI28" s="167"/>
    </row>
    <row r="29" spans="2:37" ht="27" customHeight="1">
      <c r="B29" s="190"/>
      <c r="C29" s="179"/>
      <c r="D29" s="177"/>
      <c r="E29" s="177"/>
      <c r="F29" s="177"/>
      <c r="G29" s="177"/>
      <c r="H29" s="177"/>
      <c r="I29" s="177"/>
      <c r="J29" s="188"/>
      <c r="K29" s="1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214"/>
      <c r="AA29" s="177"/>
      <c r="AB29" s="186"/>
      <c r="AC29" s="210"/>
      <c r="AD29" s="177"/>
      <c r="AE29" s="177"/>
      <c r="AF29" s="167"/>
      <c r="AG29" s="167"/>
      <c r="AH29" s="168"/>
      <c r="AI29" s="167"/>
    </row>
    <row r="30" spans="2:37" ht="27" customHeight="1">
      <c r="B30" s="190"/>
      <c r="C30" s="179"/>
      <c r="D30" s="177"/>
      <c r="E30" s="177"/>
      <c r="F30" s="177"/>
      <c r="G30" s="177"/>
      <c r="H30" s="177"/>
      <c r="I30" s="177"/>
      <c r="J30" s="189"/>
      <c r="K30" s="112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214"/>
      <c r="AA30" s="213"/>
      <c r="AB30" s="212"/>
      <c r="AC30" s="211"/>
      <c r="AD30" s="177"/>
      <c r="AE30" s="177"/>
      <c r="AF30" s="167"/>
      <c r="AG30" s="167"/>
      <c r="AH30" s="168"/>
      <c r="AI30" s="167"/>
    </row>
    <row r="31" spans="2:37">
      <c r="B31" s="190"/>
      <c r="C31" s="94" t="s">
        <v>9</v>
      </c>
      <c r="D31" s="113" t="s">
        <v>72</v>
      </c>
      <c r="E31" s="113" t="s">
        <v>72</v>
      </c>
      <c r="F31" s="113" t="s">
        <v>72</v>
      </c>
      <c r="G31" s="113" t="s">
        <v>72</v>
      </c>
      <c r="H31" s="113" t="s">
        <v>72</v>
      </c>
      <c r="I31" s="113" t="s">
        <v>77</v>
      </c>
      <c r="J31" s="113" t="s">
        <v>77</v>
      </c>
      <c r="K31" s="113" t="s">
        <v>72</v>
      </c>
      <c r="L31" s="113" t="s">
        <v>72</v>
      </c>
      <c r="M31" s="113" t="s">
        <v>72</v>
      </c>
      <c r="N31" s="113" t="s">
        <v>72</v>
      </c>
      <c r="O31" s="113" t="s">
        <v>72</v>
      </c>
      <c r="P31" s="113" t="s">
        <v>77</v>
      </c>
      <c r="Q31" s="113" t="s">
        <v>77</v>
      </c>
      <c r="R31" s="113" t="s">
        <v>72</v>
      </c>
      <c r="S31" s="113" t="s">
        <v>72</v>
      </c>
      <c r="T31" s="113" t="s">
        <v>72</v>
      </c>
      <c r="U31" s="113" t="s">
        <v>72</v>
      </c>
      <c r="V31" s="113" t="s">
        <v>72</v>
      </c>
      <c r="W31" s="113" t="s">
        <v>77</v>
      </c>
      <c r="X31" s="113" t="s">
        <v>77</v>
      </c>
      <c r="Y31" s="113" t="s">
        <v>72</v>
      </c>
      <c r="Z31" s="113" t="s">
        <v>72</v>
      </c>
      <c r="AA31" s="113" t="s">
        <v>78</v>
      </c>
      <c r="AB31" s="113" t="s">
        <v>78</v>
      </c>
      <c r="AC31" s="113" t="s">
        <v>78</v>
      </c>
      <c r="AD31" s="113" t="s">
        <v>77</v>
      </c>
      <c r="AE31" s="113" t="s">
        <v>77</v>
      </c>
      <c r="AF31" s="94">
        <f>COUNTIF(D31:AE31,"■")</f>
        <v>8</v>
      </c>
      <c r="AG31" s="94">
        <f>COUNTIF(C31:AE31,"○")+COUNTIF(C31:AE31,"■")</f>
        <v>25</v>
      </c>
      <c r="AH31" s="104">
        <v>8</v>
      </c>
      <c r="AI31" s="94" t="str">
        <f>IF(AG31=0,"○",IF(AF31&gt;=AH31,"○","×"))</f>
        <v>○</v>
      </c>
    </row>
    <row r="32" spans="2:37">
      <c r="B32" s="190"/>
      <c r="C32" s="94" t="s">
        <v>44</v>
      </c>
      <c r="D32" s="113" t="s">
        <v>72</v>
      </c>
      <c r="E32" s="113" t="s">
        <v>72</v>
      </c>
      <c r="F32" s="113" t="s">
        <v>72</v>
      </c>
      <c r="G32" s="113" t="s">
        <v>72</v>
      </c>
      <c r="H32" s="113" t="s">
        <v>72</v>
      </c>
      <c r="I32" s="113" t="s">
        <v>77</v>
      </c>
      <c r="J32" s="113" t="s">
        <v>77</v>
      </c>
      <c r="K32" s="113" t="s">
        <v>72</v>
      </c>
      <c r="L32" s="113" t="s">
        <v>72</v>
      </c>
      <c r="M32" s="113" t="s">
        <v>72</v>
      </c>
      <c r="N32" s="113" t="s">
        <v>72</v>
      </c>
      <c r="O32" s="113" t="s">
        <v>72</v>
      </c>
      <c r="P32" s="113" t="s">
        <v>72</v>
      </c>
      <c r="Q32" s="113" t="s">
        <v>77</v>
      </c>
      <c r="R32" s="113" t="s">
        <v>77</v>
      </c>
      <c r="S32" s="113" t="s">
        <v>72</v>
      </c>
      <c r="T32" s="113" t="s">
        <v>72</v>
      </c>
      <c r="U32" s="113" t="s">
        <v>72</v>
      </c>
      <c r="V32" s="113" t="s">
        <v>72</v>
      </c>
      <c r="W32" s="113" t="s">
        <v>77</v>
      </c>
      <c r="X32" s="113" t="s">
        <v>77</v>
      </c>
      <c r="Y32" s="113" t="s">
        <v>72</v>
      </c>
      <c r="Z32" s="113" t="s">
        <v>72</v>
      </c>
      <c r="AA32" s="113" t="s">
        <v>78</v>
      </c>
      <c r="AB32" s="113" t="s">
        <v>78</v>
      </c>
      <c r="AC32" s="113" t="s">
        <v>78</v>
      </c>
      <c r="AD32" s="113" t="s">
        <v>77</v>
      </c>
      <c r="AE32" s="113" t="s">
        <v>77</v>
      </c>
      <c r="AF32" s="94">
        <f>COUNTIF(D32:AE32,"■")</f>
        <v>8</v>
      </c>
      <c r="AG32" s="94">
        <f>COUNTIF(C32:AE32,"○")+COUNTIF(C32:AE32,"■")</f>
        <v>25</v>
      </c>
      <c r="AH32" s="104">
        <v>8</v>
      </c>
      <c r="AI32" s="94" t="str">
        <f>IF(AG32=0,"○",IF(AF32&gt;=AH32,"○","×"))</f>
        <v>○</v>
      </c>
    </row>
    <row r="33" spans="2:37" ht="27" customHeight="1"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H33" s="103"/>
    </row>
    <row r="34" spans="2:37" ht="18.75" customHeight="1">
      <c r="B34" s="190" t="s">
        <v>27</v>
      </c>
      <c r="C34" s="94" t="s">
        <v>1</v>
      </c>
      <c r="D34" s="95">
        <f>$AC$4+IF(WEEKDAY($AC$4,2)=1,0,8-WEEKDAY($AC$4,2))+D36</f>
        <v>46286</v>
      </c>
      <c r="E34" s="95">
        <f t="shared" ref="E34:AE34" si="8">$AC$4+IF(WEEKDAY($AC$4,2)=1,0,8-WEEKDAY($AC$4,2))+E36</f>
        <v>46287</v>
      </c>
      <c r="F34" s="95">
        <f t="shared" si="8"/>
        <v>46288</v>
      </c>
      <c r="G34" s="95">
        <f t="shared" si="8"/>
        <v>46289</v>
      </c>
      <c r="H34" s="95">
        <f t="shared" si="8"/>
        <v>46290</v>
      </c>
      <c r="I34" s="95">
        <f t="shared" si="8"/>
        <v>46291</v>
      </c>
      <c r="J34" s="95">
        <f t="shared" si="8"/>
        <v>46292</v>
      </c>
      <c r="K34" s="95">
        <f t="shared" si="8"/>
        <v>46293</v>
      </c>
      <c r="L34" s="95">
        <f t="shared" si="8"/>
        <v>46294</v>
      </c>
      <c r="M34" s="95">
        <f t="shared" si="8"/>
        <v>46295</v>
      </c>
      <c r="N34" s="95">
        <f t="shared" si="8"/>
        <v>46296</v>
      </c>
      <c r="O34" s="95">
        <f t="shared" si="8"/>
        <v>46297</v>
      </c>
      <c r="P34" s="95">
        <f t="shared" si="8"/>
        <v>46298</v>
      </c>
      <c r="Q34" s="95">
        <f t="shared" si="8"/>
        <v>46299</v>
      </c>
      <c r="R34" s="95">
        <f t="shared" si="8"/>
        <v>46300</v>
      </c>
      <c r="S34" s="95">
        <f t="shared" si="8"/>
        <v>46301</v>
      </c>
      <c r="T34" s="95">
        <f t="shared" si="8"/>
        <v>46302</v>
      </c>
      <c r="U34" s="95">
        <f t="shared" si="8"/>
        <v>46303</v>
      </c>
      <c r="V34" s="95">
        <f t="shared" si="8"/>
        <v>46304</v>
      </c>
      <c r="W34" s="95">
        <f t="shared" si="8"/>
        <v>46305</v>
      </c>
      <c r="X34" s="95">
        <f t="shared" si="8"/>
        <v>46306</v>
      </c>
      <c r="Y34" s="95">
        <f t="shared" si="8"/>
        <v>46307</v>
      </c>
      <c r="Z34" s="95">
        <f t="shared" si="8"/>
        <v>46308</v>
      </c>
      <c r="AA34" s="95">
        <f t="shared" si="8"/>
        <v>46309</v>
      </c>
      <c r="AB34" s="95">
        <f t="shared" si="8"/>
        <v>46310</v>
      </c>
      <c r="AC34" s="95">
        <f t="shared" si="8"/>
        <v>46311</v>
      </c>
      <c r="AD34" s="95">
        <f t="shared" si="8"/>
        <v>46312</v>
      </c>
      <c r="AE34" s="95">
        <f t="shared" si="8"/>
        <v>46313</v>
      </c>
      <c r="AF34" s="167" t="s">
        <v>118</v>
      </c>
      <c r="AG34" s="167" t="s">
        <v>119</v>
      </c>
      <c r="AH34" s="168" t="s">
        <v>117</v>
      </c>
      <c r="AI34" s="167" t="s">
        <v>22</v>
      </c>
      <c r="AK34" s="93"/>
    </row>
    <row r="35" spans="2:37" ht="18" customHeight="1">
      <c r="B35" s="190"/>
      <c r="C35" s="94" t="s">
        <v>2</v>
      </c>
      <c r="D35" s="96">
        <f>$AC$4+IF(WEEKDAY($AC$4,2)=1,0,8-WEEKDAY($AC$4,2))+D36</f>
        <v>46286</v>
      </c>
      <c r="E35" s="96">
        <f t="shared" ref="E35:AE35" si="9">$AC$4+IF(WEEKDAY($AC$4,2)=1,0,8-WEEKDAY($AC$4,2))+E36</f>
        <v>46287</v>
      </c>
      <c r="F35" s="96">
        <f t="shared" si="9"/>
        <v>46288</v>
      </c>
      <c r="G35" s="96">
        <f t="shared" si="9"/>
        <v>46289</v>
      </c>
      <c r="H35" s="96">
        <f t="shared" si="9"/>
        <v>46290</v>
      </c>
      <c r="I35" s="96">
        <f t="shared" si="9"/>
        <v>46291</v>
      </c>
      <c r="J35" s="96">
        <f t="shared" si="9"/>
        <v>46292</v>
      </c>
      <c r="K35" s="96">
        <f t="shared" si="9"/>
        <v>46293</v>
      </c>
      <c r="L35" s="96">
        <f t="shared" si="9"/>
        <v>46294</v>
      </c>
      <c r="M35" s="96">
        <f t="shared" si="9"/>
        <v>46295</v>
      </c>
      <c r="N35" s="96">
        <f t="shared" si="9"/>
        <v>46296</v>
      </c>
      <c r="O35" s="96">
        <f t="shared" si="9"/>
        <v>46297</v>
      </c>
      <c r="P35" s="96">
        <f t="shared" si="9"/>
        <v>46298</v>
      </c>
      <c r="Q35" s="96">
        <f t="shared" si="9"/>
        <v>46299</v>
      </c>
      <c r="R35" s="96">
        <f t="shared" si="9"/>
        <v>46300</v>
      </c>
      <c r="S35" s="96">
        <f t="shared" si="9"/>
        <v>46301</v>
      </c>
      <c r="T35" s="96">
        <f t="shared" si="9"/>
        <v>46302</v>
      </c>
      <c r="U35" s="96">
        <f t="shared" si="9"/>
        <v>46303</v>
      </c>
      <c r="V35" s="96">
        <f t="shared" si="9"/>
        <v>46304</v>
      </c>
      <c r="W35" s="96">
        <f t="shared" si="9"/>
        <v>46305</v>
      </c>
      <c r="X35" s="96">
        <f t="shared" si="9"/>
        <v>46306</v>
      </c>
      <c r="Y35" s="96">
        <f t="shared" si="9"/>
        <v>46307</v>
      </c>
      <c r="Z35" s="96">
        <f t="shared" si="9"/>
        <v>46308</v>
      </c>
      <c r="AA35" s="96">
        <f t="shared" si="9"/>
        <v>46309</v>
      </c>
      <c r="AB35" s="96">
        <f t="shared" si="9"/>
        <v>46310</v>
      </c>
      <c r="AC35" s="96">
        <f t="shared" si="9"/>
        <v>46311</v>
      </c>
      <c r="AD35" s="96">
        <f t="shared" si="9"/>
        <v>46312</v>
      </c>
      <c r="AE35" s="96">
        <f t="shared" si="9"/>
        <v>46313</v>
      </c>
      <c r="AF35" s="167"/>
      <c r="AG35" s="167"/>
      <c r="AH35" s="168"/>
      <c r="AI35" s="167"/>
    </row>
    <row r="36" spans="2:37" ht="13.5" hidden="1" customHeight="1">
      <c r="B36" s="190"/>
      <c r="C36" s="94"/>
      <c r="D36" s="97">
        <v>28</v>
      </c>
      <c r="E36" s="97">
        <v>29</v>
      </c>
      <c r="F36" s="97">
        <v>30</v>
      </c>
      <c r="G36" s="97">
        <v>31</v>
      </c>
      <c r="H36" s="97">
        <v>32</v>
      </c>
      <c r="I36" s="97">
        <v>33</v>
      </c>
      <c r="J36" s="97">
        <v>34</v>
      </c>
      <c r="K36" s="97">
        <v>35</v>
      </c>
      <c r="L36" s="97">
        <v>36</v>
      </c>
      <c r="M36" s="97">
        <v>37</v>
      </c>
      <c r="N36" s="97">
        <v>38</v>
      </c>
      <c r="O36" s="97">
        <v>39</v>
      </c>
      <c r="P36" s="97">
        <v>40</v>
      </c>
      <c r="Q36" s="97">
        <v>41</v>
      </c>
      <c r="R36" s="97">
        <v>42</v>
      </c>
      <c r="S36" s="97">
        <v>43</v>
      </c>
      <c r="T36" s="97">
        <v>44</v>
      </c>
      <c r="U36" s="97">
        <v>45</v>
      </c>
      <c r="V36" s="97">
        <v>46</v>
      </c>
      <c r="W36" s="97">
        <v>47</v>
      </c>
      <c r="X36" s="97">
        <v>48</v>
      </c>
      <c r="Y36" s="97">
        <v>49</v>
      </c>
      <c r="Z36" s="97">
        <v>50</v>
      </c>
      <c r="AA36" s="97">
        <v>51</v>
      </c>
      <c r="AB36" s="97">
        <v>52</v>
      </c>
      <c r="AC36" s="97">
        <v>53</v>
      </c>
      <c r="AD36" s="97">
        <v>54</v>
      </c>
      <c r="AE36" s="97">
        <v>55</v>
      </c>
      <c r="AF36" s="167"/>
      <c r="AG36" s="167"/>
      <c r="AH36" s="168"/>
      <c r="AI36" s="167"/>
      <c r="AJ36" s="91"/>
    </row>
    <row r="37" spans="2:37" ht="13.5" hidden="1" customHeight="1">
      <c r="B37" s="190"/>
      <c r="C37" s="94"/>
      <c r="D37" s="97">
        <f t="shared" ref="D37:AE37" si="10">WEEKDAY(D13)</f>
        <v>2</v>
      </c>
      <c r="E37" s="97">
        <f t="shared" si="10"/>
        <v>3</v>
      </c>
      <c r="F37" s="97">
        <f t="shared" si="10"/>
        <v>4</v>
      </c>
      <c r="G37" s="97">
        <f t="shared" si="10"/>
        <v>5</v>
      </c>
      <c r="H37" s="97">
        <f t="shared" si="10"/>
        <v>6</v>
      </c>
      <c r="I37" s="97">
        <f t="shared" si="10"/>
        <v>7</v>
      </c>
      <c r="J37" s="97">
        <f t="shared" si="10"/>
        <v>1</v>
      </c>
      <c r="K37" s="97">
        <f t="shared" si="10"/>
        <v>2</v>
      </c>
      <c r="L37" s="97">
        <f t="shared" si="10"/>
        <v>3</v>
      </c>
      <c r="M37" s="97">
        <f t="shared" si="10"/>
        <v>4</v>
      </c>
      <c r="N37" s="97">
        <f t="shared" si="10"/>
        <v>5</v>
      </c>
      <c r="O37" s="97">
        <f t="shared" si="10"/>
        <v>6</v>
      </c>
      <c r="P37" s="97">
        <f t="shared" si="10"/>
        <v>7</v>
      </c>
      <c r="Q37" s="97">
        <f t="shared" si="10"/>
        <v>1</v>
      </c>
      <c r="R37" s="97">
        <f t="shared" si="10"/>
        <v>2</v>
      </c>
      <c r="S37" s="97">
        <f t="shared" si="10"/>
        <v>3</v>
      </c>
      <c r="T37" s="97">
        <f t="shared" si="10"/>
        <v>4</v>
      </c>
      <c r="U37" s="97">
        <f t="shared" si="10"/>
        <v>5</v>
      </c>
      <c r="V37" s="97">
        <f t="shared" si="10"/>
        <v>6</v>
      </c>
      <c r="W37" s="97">
        <f t="shared" si="10"/>
        <v>7</v>
      </c>
      <c r="X37" s="97">
        <f t="shared" si="10"/>
        <v>1</v>
      </c>
      <c r="Y37" s="97">
        <f t="shared" si="10"/>
        <v>2</v>
      </c>
      <c r="Z37" s="97">
        <f t="shared" si="10"/>
        <v>3</v>
      </c>
      <c r="AA37" s="97">
        <f t="shared" si="10"/>
        <v>4</v>
      </c>
      <c r="AB37" s="97">
        <f t="shared" si="10"/>
        <v>5</v>
      </c>
      <c r="AC37" s="97">
        <f t="shared" si="10"/>
        <v>6</v>
      </c>
      <c r="AD37" s="97">
        <f t="shared" si="10"/>
        <v>7</v>
      </c>
      <c r="AE37" s="97">
        <f t="shared" si="10"/>
        <v>1</v>
      </c>
      <c r="AF37" s="167"/>
      <c r="AG37" s="167"/>
      <c r="AH37" s="168"/>
      <c r="AI37" s="167"/>
      <c r="AJ37" s="91"/>
    </row>
    <row r="38" spans="2:37">
      <c r="B38" s="190"/>
      <c r="C38" s="94" t="s">
        <v>3</v>
      </c>
      <c r="D38" s="105">
        <f>D35</f>
        <v>46286</v>
      </c>
      <c r="E38" s="105">
        <f t="shared" ref="E38:AE38" si="11">E35</f>
        <v>46287</v>
      </c>
      <c r="F38" s="105">
        <f t="shared" si="11"/>
        <v>46288</v>
      </c>
      <c r="G38" s="98">
        <f t="shared" si="11"/>
        <v>46289</v>
      </c>
      <c r="H38" s="98">
        <f t="shared" si="11"/>
        <v>46290</v>
      </c>
      <c r="I38" s="98">
        <f t="shared" si="11"/>
        <v>46291</v>
      </c>
      <c r="J38" s="98">
        <f t="shared" si="11"/>
        <v>46292</v>
      </c>
      <c r="K38" s="98">
        <f t="shared" si="11"/>
        <v>46293</v>
      </c>
      <c r="L38" s="98">
        <f t="shared" si="11"/>
        <v>46294</v>
      </c>
      <c r="M38" s="98">
        <f t="shared" si="11"/>
        <v>46295</v>
      </c>
      <c r="N38" s="98">
        <f t="shared" si="11"/>
        <v>46296</v>
      </c>
      <c r="O38" s="98">
        <f t="shared" si="11"/>
        <v>46297</v>
      </c>
      <c r="P38" s="98">
        <f t="shared" si="11"/>
        <v>46298</v>
      </c>
      <c r="Q38" s="98">
        <f t="shared" si="11"/>
        <v>46299</v>
      </c>
      <c r="R38" s="98">
        <f t="shared" si="11"/>
        <v>46300</v>
      </c>
      <c r="S38" s="98">
        <f t="shared" si="11"/>
        <v>46301</v>
      </c>
      <c r="T38" s="98">
        <f t="shared" si="11"/>
        <v>46302</v>
      </c>
      <c r="U38" s="98">
        <f t="shared" si="11"/>
        <v>46303</v>
      </c>
      <c r="V38" s="98">
        <f t="shared" si="11"/>
        <v>46304</v>
      </c>
      <c r="W38" s="98">
        <f t="shared" si="11"/>
        <v>46305</v>
      </c>
      <c r="X38" s="98">
        <f t="shared" si="11"/>
        <v>46306</v>
      </c>
      <c r="Y38" s="105">
        <f t="shared" si="11"/>
        <v>46307</v>
      </c>
      <c r="Z38" s="98">
        <f t="shared" si="11"/>
        <v>46308</v>
      </c>
      <c r="AA38" s="98">
        <f t="shared" si="11"/>
        <v>46309</v>
      </c>
      <c r="AB38" s="98">
        <f t="shared" si="11"/>
        <v>46310</v>
      </c>
      <c r="AC38" s="98">
        <f t="shared" si="11"/>
        <v>46311</v>
      </c>
      <c r="AD38" s="98">
        <f t="shared" si="11"/>
        <v>46312</v>
      </c>
      <c r="AE38" s="98">
        <f t="shared" si="11"/>
        <v>46313</v>
      </c>
      <c r="AF38" s="167"/>
      <c r="AG38" s="167"/>
      <c r="AH38" s="168"/>
      <c r="AI38" s="167"/>
      <c r="AJ38" s="91"/>
    </row>
    <row r="39" spans="2:37" ht="27" customHeight="1">
      <c r="B39" s="190"/>
      <c r="C39" s="178" t="s">
        <v>8</v>
      </c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91"/>
      <c r="AA39" s="176"/>
      <c r="AB39" s="176"/>
      <c r="AC39" s="176"/>
      <c r="AD39" s="176"/>
      <c r="AE39" s="176"/>
      <c r="AF39" s="167"/>
      <c r="AG39" s="167"/>
      <c r="AH39" s="168"/>
      <c r="AI39" s="167"/>
    </row>
    <row r="40" spans="2:37" ht="27" customHeight="1">
      <c r="B40" s="190"/>
      <c r="C40" s="179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214"/>
      <c r="AA40" s="177"/>
      <c r="AB40" s="177"/>
      <c r="AC40" s="177"/>
      <c r="AD40" s="177"/>
      <c r="AE40" s="177"/>
      <c r="AF40" s="167"/>
      <c r="AG40" s="167"/>
      <c r="AH40" s="168"/>
      <c r="AI40" s="167"/>
    </row>
    <row r="41" spans="2:37" ht="27" customHeight="1">
      <c r="B41" s="190"/>
      <c r="C41" s="179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214"/>
      <c r="AA41" s="177"/>
      <c r="AB41" s="177"/>
      <c r="AC41" s="177"/>
      <c r="AD41" s="177"/>
      <c r="AE41" s="177"/>
      <c r="AF41" s="167"/>
      <c r="AG41" s="167"/>
      <c r="AH41" s="168"/>
      <c r="AI41" s="167"/>
    </row>
    <row r="42" spans="2:37">
      <c r="B42" s="190"/>
      <c r="C42" s="94" t="s">
        <v>9</v>
      </c>
      <c r="D42" s="113" t="s">
        <v>77</v>
      </c>
      <c r="E42" s="113" t="s">
        <v>77</v>
      </c>
      <c r="F42" s="113" t="s">
        <v>77</v>
      </c>
      <c r="G42" s="113" t="s">
        <v>72</v>
      </c>
      <c r="H42" s="113" t="s">
        <v>72</v>
      </c>
      <c r="I42" s="113" t="s">
        <v>77</v>
      </c>
      <c r="J42" s="113" t="s">
        <v>77</v>
      </c>
      <c r="K42" s="113" t="s">
        <v>72</v>
      </c>
      <c r="L42" s="113" t="s">
        <v>72</v>
      </c>
      <c r="M42" s="113" t="s">
        <v>72</v>
      </c>
      <c r="N42" s="113" t="s">
        <v>72</v>
      </c>
      <c r="O42" s="113" t="s">
        <v>72</v>
      </c>
      <c r="P42" s="113" t="s">
        <v>77</v>
      </c>
      <c r="Q42" s="113" t="s">
        <v>77</v>
      </c>
      <c r="R42" s="113" t="s">
        <v>72</v>
      </c>
      <c r="S42" s="113" t="s">
        <v>72</v>
      </c>
      <c r="T42" s="113" t="s">
        <v>72</v>
      </c>
      <c r="U42" s="113" t="s">
        <v>72</v>
      </c>
      <c r="V42" s="113" t="s">
        <v>72</v>
      </c>
      <c r="W42" s="113" t="s">
        <v>77</v>
      </c>
      <c r="X42" s="113" t="s">
        <v>77</v>
      </c>
      <c r="Y42" s="113" t="s">
        <v>77</v>
      </c>
      <c r="Z42" s="113" t="s">
        <v>72</v>
      </c>
      <c r="AA42" s="113" t="s">
        <v>72</v>
      </c>
      <c r="AB42" s="113" t="s">
        <v>72</v>
      </c>
      <c r="AC42" s="113" t="s">
        <v>72</v>
      </c>
      <c r="AD42" s="113" t="s">
        <v>77</v>
      </c>
      <c r="AE42" s="113" t="s">
        <v>77</v>
      </c>
      <c r="AF42" s="94">
        <f>COUNTIF(D42:AE42,"■")</f>
        <v>12</v>
      </c>
      <c r="AG42" s="94">
        <f>COUNTIF(C42:AE42,"○")+COUNTIF(C42:AE42,"■")</f>
        <v>28</v>
      </c>
      <c r="AH42" s="104">
        <v>12</v>
      </c>
      <c r="AI42" s="94" t="str">
        <f>IF(AG42=0,"○",IF(AF42&gt;=AH42,"○","×"))</f>
        <v>○</v>
      </c>
    </row>
    <row r="43" spans="2:37">
      <c r="B43" s="190"/>
      <c r="C43" s="94" t="s">
        <v>44</v>
      </c>
      <c r="D43" s="113" t="s">
        <v>77</v>
      </c>
      <c r="E43" s="113" t="s">
        <v>77</v>
      </c>
      <c r="F43" s="113" t="s">
        <v>72</v>
      </c>
      <c r="G43" s="113" t="s">
        <v>72</v>
      </c>
      <c r="H43" s="113" t="s">
        <v>77</v>
      </c>
      <c r="I43" s="113" t="s">
        <v>77</v>
      </c>
      <c r="J43" s="113" t="s">
        <v>77</v>
      </c>
      <c r="K43" s="113" t="s">
        <v>72</v>
      </c>
      <c r="L43" s="113" t="s">
        <v>72</v>
      </c>
      <c r="M43" s="113" t="s">
        <v>72</v>
      </c>
      <c r="N43" s="113" t="s">
        <v>72</v>
      </c>
      <c r="O43" s="113" t="s">
        <v>72</v>
      </c>
      <c r="P43" s="113" t="s">
        <v>77</v>
      </c>
      <c r="Q43" s="113" t="s">
        <v>77</v>
      </c>
      <c r="R43" s="113" t="s">
        <v>72</v>
      </c>
      <c r="S43" s="113" t="s">
        <v>72</v>
      </c>
      <c r="T43" s="113" t="s">
        <v>72</v>
      </c>
      <c r="U43" s="113" t="s">
        <v>72</v>
      </c>
      <c r="V43" s="113" t="s">
        <v>72</v>
      </c>
      <c r="W43" s="113" t="s">
        <v>77</v>
      </c>
      <c r="X43" s="113" t="s">
        <v>77</v>
      </c>
      <c r="Y43" s="113" t="s">
        <v>77</v>
      </c>
      <c r="Z43" s="113" t="s">
        <v>72</v>
      </c>
      <c r="AA43" s="113" t="s">
        <v>72</v>
      </c>
      <c r="AB43" s="113" t="s">
        <v>72</v>
      </c>
      <c r="AC43" s="113" t="s">
        <v>72</v>
      </c>
      <c r="AD43" s="113" t="s">
        <v>77</v>
      </c>
      <c r="AE43" s="113" t="s">
        <v>77</v>
      </c>
      <c r="AF43" s="94">
        <f>COUNTIF(D43:AE43,"■")</f>
        <v>12</v>
      </c>
      <c r="AG43" s="94">
        <f>COUNTIF(C43:AE43,"○")+COUNTIF(C43:AE43,"■")</f>
        <v>28</v>
      </c>
      <c r="AH43" s="104">
        <v>12</v>
      </c>
      <c r="AI43" s="94" t="str">
        <f>IF(AG43=0,"○",IF(AF43&gt;=AH43,"○","×"))</f>
        <v>○</v>
      </c>
    </row>
    <row r="44" spans="2:37" ht="27" customHeight="1">
      <c r="AH44" s="103"/>
    </row>
    <row r="45" spans="2:37" ht="18.75" customHeight="1">
      <c r="B45" s="190" t="s">
        <v>28</v>
      </c>
      <c r="C45" s="94" t="s">
        <v>1</v>
      </c>
      <c r="D45" s="95">
        <f>$AC$4+IF(WEEKDAY($AC$4,2)=1,0,8-WEEKDAY($AC$4,2))+D47</f>
        <v>46314</v>
      </c>
      <c r="E45" s="95">
        <f t="shared" ref="E45:AE45" si="12">$AC$4+IF(WEEKDAY($AC$4,2)=1,0,8-WEEKDAY($AC$4,2))+E47</f>
        <v>46315</v>
      </c>
      <c r="F45" s="95">
        <f t="shared" si="12"/>
        <v>46316</v>
      </c>
      <c r="G45" s="95">
        <f t="shared" si="12"/>
        <v>46317</v>
      </c>
      <c r="H45" s="95">
        <f t="shared" si="12"/>
        <v>46318</v>
      </c>
      <c r="I45" s="95">
        <f t="shared" si="12"/>
        <v>46319</v>
      </c>
      <c r="J45" s="95">
        <f t="shared" si="12"/>
        <v>46320</v>
      </c>
      <c r="K45" s="95">
        <f t="shared" si="12"/>
        <v>46321</v>
      </c>
      <c r="L45" s="95">
        <f t="shared" si="12"/>
        <v>46322</v>
      </c>
      <c r="M45" s="95">
        <f t="shared" si="12"/>
        <v>46323</v>
      </c>
      <c r="N45" s="95">
        <f t="shared" si="12"/>
        <v>46324</v>
      </c>
      <c r="O45" s="95">
        <f t="shared" si="12"/>
        <v>46325</v>
      </c>
      <c r="P45" s="95">
        <f t="shared" si="12"/>
        <v>46326</v>
      </c>
      <c r="Q45" s="95">
        <f t="shared" si="12"/>
        <v>46327</v>
      </c>
      <c r="R45" s="95">
        <f t="shared" si="12"/>
        <v>46328</v>
      </c>
      <c r="S45" s="95">
        <f t="shared" si="12"/>
        <v>46329</v>
      </c>
      <c r="T45" s="95">
        <f t="shared" si="12"/>
        <v>46330</v>
      </c>
      <c r="U45" s="95">
        <f t="shared" si="12"/>
        <v>46331</v>
      </c>
      <c r="V45" s="95">
        <f t="shared" si="12"/>
        <v>46332</v>
      </c>
      <c r="W45" s="95">
        <f t="shared" si="12"/>
        <v>46333</v>
      </c>
      <c r="X45" s="95">
        <f t="shared" si="12"/>
        <v>46334</v>
      </c>
      <c r="Y45" s="95">
        <f t="shared" si="12"/>
        <v>46335</v>
      </c>
      <c r="Z45" s="95">
        <f t="shared" si="12"/>
        <v>46336</v>
      </c>
      <c r="AA45" s="95">
        <f t="shared" si="12"/>
        <v>46337</v>
      </c>
      <c r="AB45" s="95">
        <f t="shared" si="12"/>
        <v>46338</v>
      </c>
      <c r="AC45" s="95">
        <f t="shared" si="12"/>
        <v>46339</v>
      </c>
      <c r="AD45" s="95">
        <f t="shared" si="12"/>
        <v>46340</v>
      </c>
      <c r="AE45" s="95">
        <f t="shared" si="12"/>
        <v>46341</v>
      </c>
      <c r="AF45" s="167" t="s">
        <v>118</v>
      </c>
      <c r="AG45" s="167" t="s">
        <v>119</v>
      </c>
      <c r="AH45" s="168" t="s">
        <v>117</v>
      </c>
      <c r="AI45" s="167" t="s">
        <v>22</v>
      </c>
      <c r="AK45" s="93"/>
    </row>
    <row r="46" spans="2:37">
      <c r="B46" s="190"/>
      <c r="C46" s="94" t="s">
        <v>2</v>
      </c>
      <c r="D46" s="96">
        <f>$AC$4+IF(WEEKDAY($AC$4,2)=1,0,8-WEEKDAY($AC$4,2))+D47</f>
        <v>46314</v>
      </c>
      <c r="E46" s="96">
        <f t="shared" ref="E46:AE46" si="13">$AC$4+IF(WEEKDAY($AC$4,2)=1,0,8-WEEKDAY($AC$4,2))+E47</f>
        <v>46315</v>
      </c>
      <c r="F46" s="96">
        <f t="shared" si="13"/>
        <v>46316</v>
      </c>
      <c r="G46" s="96">
        <f t="shared" si="13"/>
        <v>46317</v>
      </c>
      <c r="H46" s="96">
        <f t="shared" si="13"/>
        <v>46318</v>
      </c>
      <c r="I46" s="96">
        <f t="shared" si="13"/>
        <v>46319</v>
      </c>
      <c r="J46" s="96">
        <f t="shared" si="13"/>
        <v>46320</v>
      </c>
      <c r="K46" s="96">
        <f t="shared" si="13"/>
        <v>46321</v>
      </c>
      <c r="L46" s="96">
        <f t="shared" si="13"/>
        <v>46322</v>
      </c>
      <c r="M46" s="96">
        <f t="shared" si="13"/>
        <v>46323</v>
      </c>
      <c r="N46" s="96">
        <f t="shared" si="13"/>
        <v>46324</v>
      </c>
      <c r="O46" s="96">
        <f t="shared" si="13"/>
        <v>46325</v>
      </c>
      <c r="P46" s="96">
        <f t="shared" si="13"/>
        <v>46326</v>
      </c>
      <c r="Q46" s="96">
        <f t="shared" si="13"/>
        <v>46327</v>
      </c>
      <c r="R46" s="96">
        <f t="shared" si="13"/>
        <v>46328</v>
      </c>
      <c r="S46" s="96">
        <f t="shared" si="13"/>
        <v>46329</v>
      </c>
      <c r="T46" s="96">
        <f t="shared" si="13"/>
        <v>46330</v>
      </c>
      <c r="U46" s="96">
        <f t="shared" si="13"/>
        <v>46331</v>
      </c>
      <c r="V46" s="96">
        <f t="shared" si="13"/>
        <v>46332</v>
      </c>
      <c r="W46" s="96">
        <f t="shared" si="13"/>
        <v>46333</v>
      </c>
      <c r="X46" s="96">
        <f t="shared" si="13"/>
        <v>46334</v>
      </c>
      <c r="Y46" s="96">
        <f t="shared" si="13"/>
        <v>46335</v>
      </c>
      <c r="Z46" s="96">
        <f t="shared" si="13"/>
        <v>46336</v>
      </c>
      <c r="AA46" s="96">
        <f t="shared" si="13"/>
        <v>46337</v>
      </c>
      <c r="AB46" s="96">
        <f t="shared" si="13"/>
        <v>46338</v>
      </c>
      <c r="AC46" s="96">
        <f t="shared" si="13"/>
        <v>46339</v>
      </c>
      <c r="AD46" s="96">
        <f t="shared" si="13"/>
        <v>46340</v>
      </c>
      <c r="AE46" s="96">
        <f t="shared" si="13"/>
        <v>46341</v>
      </c>
      <c r="AF46" s="167"/>
      <c r="AG46" s="167"/>
      <c r="AH46" s="168"/>
      <c r="AI46" s="167"/>
    </row>
    <row r="47" spans="2:37" ht="18" hidden="1" customHeight="1">
      <c r="B47" s="190"/>
      <c r="C47" s="94"/>
      <c r="D47" s="97">
        <v>56</v>
      </c>
      <c r="E47" s="97">
        <v>57</v>
      </c>
      <c r="F47" s="97">
        <v>58</v>
      </c>
      <c r="G47" s="97">
        <v>59</v>
      </c>
      <c r="H47" s="97">
        <v>60</v>
      </c>
      <c r="I47" s="97">
        <v>61</v>
      </c>
      <c r="J47" s="97">
        <v>62</v>
      </c>
      <c r="K47" s="97">
        <v>63</v>
      </c>
      <c r="L47" s="97">
        <v>64</v>
      </c>
      <c r="M47" s="97">
        <v>65</v>
      </c>
      <c r="N47" s="97">
        <v>66</v>
      </c>
      <c r="O47" s="97">
        <v>67</v>
      </c>
      <c r="P47" s="97">
        <v>68</v>
      </c>
      <c r="Q47" s="97">
        <v>69</v>
      </c>
      <c r="R47" s="97">
        <v>70</v>
      </c>
      <c r="S47" s="97">
        <v>71</v>
      </c>
      <c r="T47" s="97">
        <v>72</v>
      </c>
      <c r="U47" s="97">
        <v>73</v>
      </c>
      <c r="V47" s="97">
        <v>74</v>
      </c>
      <c r="W47" s="97">
        <v>75</v>
      </c>
      <c r="X47" s="97">
        <v>76</v>
      </c>
      <c r="Y47" s="97">
        <v>77</v>
      </c>
      <c r="Z47" s="97">
        <v>78</v>
      </c>
      <c r="AA47" s="97">
        <v>79</v>
      </c>
      <c r="AB47" s="97">
        <v>80</v>
      </c>
      <c r="AC47" s="97">
        <v>81</v>
      </c>
      <c r="AD47" s="97">
        <v>82</v>
      </c>
      <c r="AE47" s="97">
        <v>83</v>
      </c>
      <c r="AF47" s="167"/>
      <c r="AG47" s="167"/>
      <c r="AH47" s="168"/>
      <c r="AI47" s="167"/>
      <c r="AJ47" s="91"/>
    </row>
    <row r="48" spans="2:37" ht="0.75" hidden="1" customHeight="1">
      <c r="B48" s="190"/>
      <c r="C48" s="94"/>
      <c r="D48" s="97">
        <f t="shared" ref="D48:AE48" si="14">WEEKDAY(D13)</f>
        <v>2</v>
      </c>
      <c r="E48" s="97">
        <f t="shared" si="14"/>
        <v>3</v>
      </c>
      <c r="F48" s="97">
        <f t="shared" si="14"/>
        <v>4</v>
      </c>
      <c r="G48" s="97">
        <f t="shared" si="14"/>
        <v>5</v>
      </c>
      <c r="H48" s="97">
        <f t="shared" si="14"/>
        <v>6</v>
      </c>
      <c r="I48" s="97">
        <f t="shared" si="14"/>
        <v>7</v>
      </c>
      <c r="J48" s="97">
        <f t="shared" si="14"/>
        <v>1</v>
      </c>
      <c r="K48" s="97">
        <f t="shared" si="14"/>
        <v>2</v>
      </c>
      <c r="L48" s="97">
        <f t="shared" si="14"/>
        <v>3</v>
      </c>
      <c r="M48" s="97">
        <f t="shared" si="14"/>
        <v>4</v>
      </c>
      <c r="N48" s="97">
        <f t="shared" si="14"/>
        <v>5</v>
      </c>
      <c r="O48" s="97">
        <f t="shared" si="14"/>
        <v>6</v>
      </c>
      <c r="P48" s="97">
        <f t="shared" si="14"/>
        <v>7</v>
      </c>
      <c r="Q48" s="97">
        <f t="shared" si="14"/>
        <v>1</v>
      </c>
      <c r="R48" s="97">
        <f t="shared" si="14"/>
        <v>2</v>
      </c>
      <c r="S48" s="97">
        <f t="shared" si="14"/>
        <v>3</v>
      </c>
      <c r="T48" s="97">
        <f t="shared" si="14"/>
        <v>4</v>
      </c>
      <c r="U48" s="97">
        <f t="shared" si="14"/>
        <v>5</v>
      </c>
      <c r="V48" s="97">
        <f t="shared" si="14"/>
        <v>6</v>
      </c>
      <c r="W48" s="97">
        <f t="shared" si="14"/>
        <v>7</v>
      </c>
      <c r="X48" s="97">
        <f t="shared" si="14"/>
        <v>1</v>
      </c>
      <c r="Y48" s="97">
        <f t="shared" si="14"/>
        <v>2</v>
      </c>
      <c r="Z48" s="97">
        <f t="shared" si="14"/>
        <v>3</v>
      </c>
      <c r="AA48" s="97">
        <f t="shared" si="14"/>
        <v>4</v>
      </c>
      <c r="AB48" s="97">
        <f t="shared" si="14"/>
        <v>5</v>
      </c>
      <c r="AC48" s="97">
        <f t="shared" si="14"/>
        <v>6</v>
      </c>
      <c r="AD48" s="97">
        <f t="shared" si="14"/>
        <v>7</v>
      </c>
      <c r="AE48" s="97">
        <f t="shared" si="14"/>
        <v>1</v>
      </c>
      <c r="AF48" s="167"/>
      <c r="AG48" s="167"/>
      <c r="AH48" s="168"/>
      <c r="AI48" s="167"/>
      <c r="AJ48" s="91"/>
    </row>
    <row r="49" spans="2:37">
      <c r="B49" s="190"/>
      <c r="C49" s="94" t="s">
        <v>3</v>
      </c>
      <c r="D49" s="98">
        <f>D46</f>
        <v>46314</v>
      </c>
      <c r="E49" s="98">
        <f t="shared" ref="E49:AE49" si="15">E46</f>
        <v>46315</v>
      </c>
      <c r="F49" s="98">
        <f t="shared" si="15"/>
        <v>46316</v>
      </c>
      <c r="G49" s="98">
        <f t="shared" si="15"/>
        <v>46317</v>
      </c>
      <c r="H49" s="98">
        <f t="shared" si="15"/>
        <v>46318</v>
      </c>
      <c r="I49" s="98">
        <f t="shared" si="15"/>
        <v>46319</v>
      </c>
      <c r="J49" s="98">
        <f t="shared" si="15"/>
        <v>46320</v>
      </c>
      <c r="K49" s="98">
        <f t="shared" si="15"/>
        <v>46321</v>
      </c>
      <c r="L49" s="98">
        <f t="shared" si="15"/>
        <v>46322</v>
      </c>
      <c r="M49" s="98">
        <f t="shared" si="15"/>
        <v>46323</v>
      </c>
      <c r="N49" s="98">
        <f t="shared" si="15"/>
        <v>46324</v>
      </c>
      <c r="O49" s="98">
        <f t="shared" si="15"/>
        <v>46325</v>
      </c>
      <c r="P49" s="98">
        <f t="shared" si="15"/>
        <v>46326</v>
      </c>
      <c r="Q49" s="98">
        <f t="shared" si="15"/>
        <v>46327</v>
      </c>
      <c r="R49" s="98">
        <f t="shared" si="15"/>
        <v>46328</v>
      </c>
      <c r="S49" s="105">
        <f t="shared" si="15"/>
        <v>46329</v>
      </c>
      <c r="T49" s="98">
        <f t="shared" si="15"/>
        <v>46330</v>
      </c>
      <c r="U49" s="98">
        <f t="shared" si="15"/>
        <v>46331</v>
      </c>
      <c r="V49" s="98">
        <f t="shared" si="15"/>
        <v>46332</v>
      </c>
      <c r="W49" s="98">
        <f t="shared" si="15"/>
        <v>46333</v>
      </c>
      <c r="X49" s="98">
        <f t="shared" si="15"/>
        <v>46334</v>
      </c>
      <c r="Y49" s="98">
        <f t="shared" si="15"/>
        <v>46335</v>
      </c>
      <c r="Z49" s="98">
        <f t="shared" si="15"/>
        <v>46336</v>
      </c>
      <c r="AA49" s="98">
        <f t="shared" si="15"/>
        <v>46337</v>
      </c>
      <c r="AB49" s="98">
        <f t="shared" si="15"/>
        <v>46338</v>
      </c>
      <c r="AC49" s="98">
        <f t="shared" si="15"/>
        <v>46339</v>
      </c>
      <c r="AD49" s="98">
        <f t="shared" si="15"/>
        <v>46340</v>
      </c>
      <c r="AE49" s="98">
        <f t="shared" si="15"/>
        <v>46341</v>
      </c>
      <c r="AF49" s="167"/>
      <c r="AG49" s="167"/>
      <c r="AH49" s="168"/>
      <c r="AI49" s="167"/>
      <c r="AJ49" s="91"/>
    </row>
    <row r="50" spans="2:37" ht="27" customHeight="1">
      <c r="B50" s="190"/>
      <c r="C50" s="178" t="s">
        <v>8</v>
      </c>
      <c r="D50" s="191"/>
      <c r="E50" s="191"/>
      <c r="F50" s="191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67"/>
      <c r="AG50" s="167"/>
      <c r="AH50" s="168"/>
      <c r="AI50" s="167"/>
    </row>
    <row r="51" spans="2:37" ht="27" customHeight="1">
      <c r="B51" s="190"/>
      <c r="C51" s="179"/>
      <c r="D51" s="214"/>
      <c r="E51" s="214"/>
      <c r="F51" s="214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67"/>
      <c r="AG51" s="167"/>
      <c r="AH51" s="168"/>
      <c r="AI51" s="167"/>
    </row>
    <row r="52" spans="2:37" ht="27" customHeight="1">
      <c r="B52" s="190"/>
      <c r="C52" s="179"/>
      <c r="D52" s="214"/>
      <c r="E52" s="214"/>
      <c r="F52" s="214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67"/>
      <c r="AG52" s="167"/>
      <c r="AH52" s="168"/>
      <c r="AI52" s="167"/>
    </row>
    <row r="53" spans="2:37">
      <c r="B53" s="190"/>
      <c r="C53" s="94" t="s">
        <v>9</v>
      </c>
      <c r="D53" s="113" t="s">
        <v>72</v>
      </c>
      <c r="E53" s="113" t="s">
        <v>72</v>
      </c>
      <c r="F53" s="113" t="s">
        <v>72</v>
      </c>
      <c r="G53" s="113" t="s">
        <v>72</v>
      </c>
      <c r="H53" s="113" t="s">
        <v>72</v>
      </c>
      <c r="I53" s="113" t="s">
        <v>77</v>
      </c>
      <c r="J53" s="113" t="s">
        <v>77</v>
      </c>
      <c r="K53" s="113" t="s">
        <v>72</v>
      </c>
      <c r="L53" s="113" t="s">
        <v>72</v>
      </c>
      <c r="M53" s="113" t="s">
        <v>72</v>
      </c>
      <c r="N53" s="113" t="s">
        <v>72</v>
      </c>
      <c r="O53" s="113" t="s">
        <v>72</v>
      </c>
      <c r="P53" s="113" t="s">
        <v>77</v>
      </c>
      <c r="Q53" s="113" t="s">
        <v>77</v>
      </c>
      <c r="R53" s="113" t="s">
        <v>72</v>
      </c>
      <c r="S53" s="113" t="s">
        <v>77</v>
      </c>
      <c r="T53" s="113" t="s">
        <v>72</v>
      </c>
      <c r="U53" s="113" t="s">
        <v>72</v>
      </c>
      <c r="V53" s="113" t="s">
        <v>72</v>
      </c>
      <c r="W53" s="113" t="s">
        <v>77</v>
      </c>
      <c r="X53" s="113" t="s">
        <v>77</v>
      </c>
      <c r="Y53" s="113" t="s">
        <v>72</v>
      </c>
      <c r="Z53" s="113" t="s">
        <v>72</v>
      </c>
      <c r="AA53" s="113" t="s">
        <v>72</v>
      </c>
      <c r="AB53" s="113" t="s">
        <v>72</v>
      </c>
      <c r="AC53" s="113" t="s">
        <v>72</v>
      </c>
      <c r="AD53" s="113" t="s">
        <v>77</v>
      </c>
      <c r="AE53" s="113" t="s">
        <v>77</v>
      </c>
      <c r="AF53" s="94">
        <f>COUNTIF(D53:AE53,"■")</f>
        <v>9</v>
      </c>
      <c r="AG53" s="94">
        <f>COUNTIF(C53:AE53,"○")+COUNTIF(C53:AE53,"■")</f>
        <v>28</v>
      </c>
      <c r="AH53" s="104">
        <v>9</v>
      </c>
      <c r="AI53" s="94" t="str">
        <f>IF(AG53=0,"○",IF(AF53&gt;=AH53,"○","×"))</f>
        <v>○</v>
      </c>
    </row>
    <row r="54" spans="2:37">
      <c r="B54" s="190"/>
      <c r="C54" s="94" t="s">
        <v>44</v>
      </c>
      <c r="D54" s="113" t="s">
        <v>72</v>
      </c>
      <c r="E54" s="113" t="s">
        <v>72</v>
      </c>
      <c r="F54" s="113" t="s">
        <v>72</v>
      </c>
      <c r="G54" s="113" t="s">
        <v>72</v>
      </c>
      <c r="H54" s="113" t="s">
        <v>72</v>
      </c>
      <c r="I54" s="113" t="s">
        <v>77</v>
      </c>
      <c r="J54" s="113" t="s">
        <v>77</v>
      </c>
      <c r="K54" s="113" t="s">
        <v>72</v>
      </c>
      <c r="L54" s="113" t="s">
        <v>72</v>
      </c>
      <c r="M54" s="113" t="s">
        <v>72</v>
      </c>
      <c r="N54" s="113" t="s">
        <v>72</v>
      </c>
      <c r="O54" s="113" t="s">
        <v>72</v>
      </c>
      <c r="P54" s="113" t="s">
        <v>77</v>
      </c>
      <c r="Q54" s="113" t="s">
        <v>77</v>
      </c>
      <c r="R54" s="113" t="s">
        <v>77</v>
      </c>
      <c r="S54" s="113" t="s">
        <v>72</v>
      </c>
      <c r="T54" s="113" t="s">
        <v>72</v>
      </c>
      <c r="U54" s="113" t="s">
        <v>72</v>
      </c>
      <c r="V54" s="113" t="s">
        <v>72</v>
      </c>
      <c r="W54" s="113" t="s">
        <v>77</v>
      </c>
      <c r="X54" s="113" t="s">
        <v>77</v>
      </c>
      <c r="Y54" s="113" t="s">
        <v>72</v>
      </c>
      <c r="Z54" s="113" t="s">
        <v>72</v>
      </c>
      <c r="AA54" s="113" t="s">
        <v>72</v>
      </c>
      <c r="AB54" s="113" t="s">
        <v>72</v>
      </c>
      <c r="AC54" s="113" t="s">
        <v>72</v>
      </c>
      <c r="AD54" s="113" t="s">
        <v>77</v>
      </c>
      <c r="AE54" s="113" t="s">
        <v>77</v>
      </c>
      <c r="AF54" s="94">
        <f>COUNTIF(D54:AE54,"■")</f>
        <v>9</v>
      </c>
      <c r="AG54" s="94">
        <f>COUNTIF(C54:AE54,"○")+COUNTIF(C54:AE54,"■")</f>
        <v>28</v>
      </c>
      <c r="AH54" s="104">
        <v>9</v>
      </c>
      <c r="AI54" s="94" t="str">
        <f>IF(AG54=0,"○",IF(AF54&gt;=AH54,"○","×"))</f>
        <v>○</v>
      </c>
    </row>
    <row r="55" spans="2:37" ht="27" customHeight="1">
      <c r="AH55" s="103"/>
    </row>
    <row r="56" spans="2:37" ht="18.75" customHeight="1">
      <c r="B56" s="190" t="s">
        <v>29</v>
      </c>
      <c r="C56" s="94" t="s">
        <v>1</v>
      </c>
      <c r="D56" s="95">
        <f>$AC$4+IF(WEEKDAY($AC$4,2)=1,0,8-WEEKDAY($AC$4,2))+D58</f>
        <v>46342</v>
      </c>
      <c r="E56" s="95">
        <f t="shared" ref="E56:AE56" si="16">$AC$4+IF(WEEKDAY($AC$4,2)=1,0,8-WEEKDAY($AC$4,2))+E58</f>
        <v>46343</v>
      </c>
      <c r="F56" s="95">
        <f t="shared" si="16"/>
        <v>46344</v>
      </c>
      <c r="G56" s="95">
        <f t="shared" si="16"/>
        <v>46345</v>
      </c>
      <c r="H56" s="95">
        <f t="shared" si="16"/>
        <v>46346</v>
      </c>
      <c r="I56" s="95">
        <f t="shared" si="16"/>
        <v>46347</v>
      </c>
      <c r="J56" s="95">
        <f t="shared" si="16"/>
        <v>46348</v>
      </c>
      <c r="K56" s="95">
        <f t="shared" si="16"/>
        <v>46349</v>
      </c>
      <c r="L56" s="95">
        <f t="shared" si="16"/>
        <v>46350</v>
      </c>
      <c r="M56" s="95">
        <f t="shared" si="16"/>
        <v>46351</v>
      </c>
      <c r="N56" s="95">
        <f t="shared" si="16"/>
        <v>46352</v>
      </c>
      <c r="O56" s="95">
        <f t="shared" si="16"/>
        <v>46353</v>
      </c>
      <c r="P56" s="95">
        <f t="shared" si="16"/>
        <v>46354</v>
      </c>
      <c r="Q56" s="95">
        <f t="shared" si="16"/>
        <v>46355</v>
      </c>
      <c r="R56" s="95">
        <f t="shared" si="16"/>
        <v>46356</v>
      </c>
      <c r="S56" s="95">
        <f t="shared" si="16"/>
        <v>46357</v>
      </c>
      <c r="T56" s="95">
        <f t="shared" si="16"/>
        <v>46358</v>
      </c>
      <c r="U56" s="95">
        <f t="shared" si="16"/>
        <v>46359</v>
      </c>
      <c r="V56" s="95">
        <f t="shared" si="16"/>
        <v>46360</v>
      </c>
      <c r="W56" s="95">
        <f t="shared" si="16"/>
        <v>46361</v>
      </c>
      <c r="X56" s="95">
        <f t="shared" si="16"/>
        <v>46362</v>
      </c>
      <c r="Y56" s="95">
        <f t="shared" si="16"/>
        <v>46363</v>
      </c>
      <c r="Z56" s="95">
        <f t="shared" si="16"/>
        <v>46364</v>
      </c>
      <c r="AA56" s="95">
        <f t="shared" si="16"/>
        <v>46365</v>
      </c>
      <c r="AB56" s="95">
        <f t="shared" si="16"/>
        <v>46366</v>
      </c>
      <c r="AC56" s="95">
        <f t="shared" si="16"/>
        <v>46367</v>
      </c>
      <c r="AD56" s="95">
        <f t="shared" si="16"/>
        <v>46368</v>
      </c>
      <c r="AE56" s="95">
        <f t="shared" si="16"/>
        <v>46369</v>
      </c>
      <c r="AF56" s="167" t="s">
        <v>118</v>
      </c>
      <c r="AG56" s="167" t="s">
        <v>119</v>
      </c>
      <c r="AH56" s="168" t="s">
        <v>117</v>
      </c>
      <c r="AI56" s="167" t="s">
        <v>22</v>
      </c>
      <c r="AK56" s="93"/>
    </row>
    <row r="57" spans="2:37" ht="18" customHeight="1">
      <c r="B57" s="190"/>
      <c r="C57" s="94" t="s">
        <v>2</v>
      </c>
      <c r="D57" s="96">
        <f>$AC$4+IF(WEEKDAY($AC$4,2)=1,0,8-WEEKDAY($AC$4,2))+D58</f>
        <v>46342</v>
      </c>
      <c r="E57" s="96">
        <f t="shared" ref="E57:AE57" si="17">$AC$4+IF(WEEKDAY($AC$4,2)=1,0,8-WEEKDAY($AC$4,2))+E58</f>
        <v>46343</v>
      </c>
      <c r="F57" s="96">
        <f t="shared" si="17"/>
        <v>46344</v>
      </c>
      <c r="G57" s="96">
        <f t="shared" si="17"/>
        <v>46345</v>
      </c>
      <c r="H57" s="96">
        <f t="shared" si="17"/>
        <v>46346</v>
      </c>
      <c r="I57" s="96">
        <f t="shared" si="17"/>
        <v>46347</v>
      </c>
      <c r="J57" s="96">
        <f t="shared" si="17"/>
        <v>46348</v>
      </c>
      <c r="K57" s="96">
        <f t="shared" si="17"/>
        <v>46349</v>
      </c>
      <c r="L57" s="96">
        <f t="shared" si="17"/>
        <v>46350</v>
      </c>
      <c r="M57" s="96">
        <f t="shared" si="17"/>
        <v>46351</v>
      </c>
      <c r="N57" s="96">
        <f t="shared" si="17"/>
        <v>46352</v>
      </c>
      <c r="O57" s="96">
        <f t="shared" si="17"/>
        <v>46353</v>
      </c>
      <c r="P57" s="96">
        <f t="shared" si="17"/>
        <v>46354</v>
      </c>
      <c r="Q57" s="96">
        <f t="shared" si="17"/>
        <v>46355</v>
      </c>
      <c r="R57" s="96">
        <f t="shared" si="17"/>
        <v>46356</v>
      </c>
      <c r="S57" s="96">
        <f t="shared" si="17"/>
        <v>46357</v>
      </c>
      <c r="T57" s="96">
        <f t="shared" si="17"/>
        <v>46358</v>
      </c>
      <c r="U57" s="96">
        <f t="shared" si="17"/>
        <v>46359</v>
      </c>
      <c r="V57" s="96">
        <f t="shared" si="17"/>
        <v>46360</v>
      </c>
      <c r="W57" s="96">
        <f t="shared" si="17"/>
        <v>46361</v>
      </c>
      <c r="X57" s="96">
        <f t="shared" si="17"/>
        <v>46362</v>
      </c>
      <c r="Y57" s="96">
        <f t="shared" si="17"/>
        <v>46363</v>
      </c>
      <c r="Z57" s="96">
        <f t="shared" si="17"/>
        <v>46364</v>
      </c>
      <c r="AA57" s="96">
        <f t="shared" si="17"/>
        <v>46365</v>
      </c>
      <c r="AB57" s="96">
        <f t="shared" si="17"/>
        <v>46366</v>
      </c>
      <c r="AC57" s="96">
        <f t="shared" si="17"/>
        <v>46367</v>
      </c>
      <c r="AD57" s="96">
        <f t="shared" si="17"/>
        <v>46368</v>
      </c>
      <c r="AE57" s="96">
        <f t="shared" si="17"/>
        <v>46369</v>
      </c>
      <c r="AF57" s="167"/>
      <c r="AG57" s="167"/>
      <c r="AH57" s="168"/>
      <c r="AI57" s="167"/>
    </row>
    <row r="58" spans="2:37" ht="27" hidden="1" customHeight="1">
      <c r="B58" s="190"/>
      <c r="C58" s="94"/>
      <c r="D58" s="97">
        <v>84</v>
      </c>
      <c r="E58" s="97">
        <v>85</v>
      </c>
      <c r="F58" s="97">
        <v>86</v>
      </c>
      <c r="G58" s="97">
        <v>87</v>
      </c>
      <c r="H58" s="97">
        <v>88</v>
      </c>
      <c r="I58" s="97">
        <v>89</v>
      </c>
      <c r="J58" s="97">
        <v>90</v>
      </c>
      <c r="K58" s="97">
        <v>91</v>
      </c>
      <c r="L58" s="97">
        <v>92</v>
      </c>
      <c r="M58" s="97">
        <v>93</v>
      </c>
      <c r="N58" s="97">
        <v>94</v>
      </c>
      <c r="O58" s="97">
        <v>95</v>
      </c>
      <c r="P58" s="97">
        <v>96</v>
      </c>
      <c r="Q58" s="97">
        <v>97</v>
      </c>
      <c r="R58" s="97">
        <v>98</v>
      </c>
      <c r="S58" s="97">
        <v>99</v>
      </c>
      <c r="T58" s="97">
        <v>100</v>
      </c>
      <c r="U58" s="97">
        <v>101</v>
      </c>
      <c r="V58" s="97">
        <v>102</v>
      </c>
      <c r="W58" s="97">
        <v>103</v>
      </c>
      <c r="X58" s="97">
        <v>104</v>
      </c>
      <c r="Y58" s="97">
        <v>105</v>
      </c>
      <c r="Z58" s="97">
        <v>106</v>
      </c>
      <c r="AA58" s="97">
        <v>107</v>
      </c>
      <c r="AB58" s="97">
        <v>108</v>
      </c>
      <c r="AC58" s="97">
        <v>109</v>
      </c>
      <c r="AD58" s="97">
        <v>110</v>
      </c>
      <c r="AE58" s="97">
        <v>111</v>
      </c>
      <c r="AF58" s="167"/>
      <c r="AG58" s="167"/>
      <c r="AH58" s="168"/>
      <c r="AI58" s="167"/>
      <c r="AJ58" s="91"/>
    </row>
    <row r="59" spans="2:37" ht="27" hidden="1" customHeight="1">
      <c r="B59" s="190"/>
      <c r="C59" s="94"/>
      <c r="D59" s="97">
        <f t="shared" ref="D59:AE59" si="18">WEEKDAY(D13)</f>
        <v>2</v>
      </c>
      <c r="E59" s="97">
        <f t="shared" si="18"/>
        <v>3</v>
      </c>
      <c r="F59" s="97">
        <f t="shared" si="18"/>
        <v>4</v>
      </c>
      <c r="G59" s="97">
        <f t="shared" si="18"/>
        <v>5</v>
      </c>
      <c r="H59" s="97">
        <f t="shared" si="18"/>
        <v>6</v>
      </c>
      <c r="I59" s="97">
        <f t="shared" si="18"/>
        <v>7</v>
      </c>
      <c r="J59" s="97">
        <f t="shared" si="18"/>
        <v>1</v>
      </c>
      <c r="K59" s="97">
        <f t="shared" si="18"/>
        <v>2</v>
      </c>
      <c r="L59" s="97">
        <f t="shared" si="18"/>
        <v>3</v>
      </c>
      <c r="M59" s="97">
        <f t="shared" si="18"/>
        <v>4</v>
      </c>
      <c r="N59" s="97">
        <f t="shared" si="18"/>
        <v>5</v>
      </c>
      <c r="O59" s="97">
        <f t="shared" si="18"/>
        <v>6</v>
      </c>
      <c r="P59" s="97">
        <f t="shared" si="18"/>
        <v>7</v>
      </c>
      <c r="Q59" s="97">
        <f t="shared" si="18"/>
        <v>1</v>
      </c>
      <c r="R59" s="97">
        <f t="shared" si="18"/>
        <v>2</v>
      </c>
      <c r="S59" s="97">
        <f t="shared" si="18"/>
        <v>3</v>
      </c>
      <c r="T59" s="97">
        <f t="shared" si="18"/>
        <v>4</v>
      </c>
      <c r="U59" s="97">
        <f t="shared" si="18"/>
        <v>5</v>
      </c>
      <c r="V59" s="97">
        <f t="shared" si="18"/>
        <v>6</v>
      </c>
      <c r="W59" s="97">
        <f t="shared" si="18"/>
        <v>7</v>
      </c>
      <c r="X59" s="97">
        <f t="shared" si="18"/>
        <v>1</v>
      </c>
      <c r="Y59" s="97">
        <f t="shared" si="18"/>
        <v>2</v>
      </c>
      <c r="Z59" s="97">
        <f t="shared" si="18"/>
        <v>3</v>
      </c>
      <c r="AA59" s="97">
        <f t="shared" si="18"/>
        <v>4</v>
      </c>
      <c r="AB59" s="97">
        <f t="shared" si="18"/>
        <v>5</v>
      </c>
      <c r="AC59" s="97">
        <f t="shared" si="18"/>
        <v>6</v>
      </c>
      <c r="AD59" s="97">
        <f t="shared" si="18"/>
        <v>7</v>
      </c>
      <c r="AE59" s="97">
        <f t="shared" si="18"/>
        <v>1</v>
      </c>
      <c r="AF59" s="167"/>
      <c r="AG59" s="167"/>
      <c r="AH59" s="168"/>
      <c r="AI59" s="167"/>
      <c r="AJ59" s="91"/>
    </row>
    <row r="60" spans="2:37">
      <c r="B60" s="190"/>
      <c r="C60" s="94" t="s">
        <v>3</v>
      </c>
      <c r="D60" s="98">
        <f t="shared" ref="D60:AE60" si="19">D57</f>
        <v>46342</v>
      </c>
      <c r="E60" s="98">
        <f t="shared" si="19"/>
        <v>46343</v>
      </c>
      <c r="F60" s="98">
        <f t="shared" si="19"/>
        <v>46344</v>
      </c>
      <c r="G60" s="98">
        <f t="shared" si="19"/>
        <v>46345</v>
      </c>
      <c r="H60" s="98">
        <f t="shared" si="19"/>
        <v>46346</v>
      </c>
      <c r="I60" s="98">
        <f t="shared" si="19"/>
        <v>46347</v>
      </c>
      <c r="J60" s="98">
        <f t="shared" si="19"/>
        <v>46348</v>
      </c>
      <c r="K60" s="105">
        <f t="shared" si="19"/>
        <v>46349</v>
      </c>
      <c r="L60" s="98">
        <f t="shared" si="19"/>
        <v>46350</v>
      </c>
      <c r="M60" s="98">
        <f t="shared" si="19"/>
        <v>46351</v>
      </c>
      <c r="N60" s="98">
        <f t="shared" si="19"/>
        <v>46352</v>
      </c>
      <c r="O60" s="98">
        <f t="shared" si="19"/>
        <v>46353</v>
      </c>
      <c r="P60" s="98">
        <f t="shared" si="19"/>
        <v>46354</v>
      </c>
      <c r="Q60" s="98">
        <f t="shared" si="19"/>
        <v>46355</v>
      </c>
      <c r="R60" s="98">
        <f t="shared" si="19"/>
        <v>46356</v>
      </c>
      <c r="S60" s="98">
        <f t="shared" si="19"/>
        <v>46357</v>
      </c>
      <c r="T60" s="98">
        <f t="shared" si="19"/>
        <v>46358</v>
      </c>
      <c r="U60" s="98">
        <f t="shared" si="19"/>
        <v>46359</v>
      </c>
      <c r="V60" s="98">
        <f t="shared" si="19"/>
        <v>46360</v>
      </c>
      <c r="W60" s="98">
        <f t="shared" si="19"/>
        <v>46361</v>
      </c>
      <c r="X60" s="98">
        <f t="shared" si="19"/>
        <v>46362</v>
      </c>
      <c r="Y60" s="98">
        <f t="shared" si="19"/>
        <v>46363</v>
      </c>
      <c r="Z60" s="98">
        <f t="shared" si="19"/>
        <v>46364</v>
      </c>
      <c r="AA60" s="98">
        <f t="shared" si="19"/>
        <v>46365</v>
      </c>
      <c r="AB60" s="98">
        <f t="shared" si="19"/>
        <v>46366</v>
      </c>
      <c r="AC60" s="98">
        <f t="shared" si="19"/>
        <v>46367</v>
      </c>
      <c r="AD60" s="98">
        <f t="shared" si="19"/>
        <v>46368</v>
      </c>
      <c r="AE60" s="98">
        <f t="shared" si="19"/>
        <v>46369</v>
      </c>
      <c r="AF60" s="167"/>
      <c r="AG60" s="167"/>
      <c r="AH60" s="168"/>
      <c r="AI60" s="167"/>
      <c r="AJ60" s="91"/>
    </row>
    <row r="61" spans="2:37" ht="27" customHeight="1">
      <c r="B61" s="190"/>
      <c r="C61" s="178" t="s">
        <v>8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91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67"/>
      <c r="AG61" s="167"/>
      <c r="AH61" s="168"/>
      <c r="AI61" s="167"/>
    </row>
    <row r="62" spans="2:37" ht="27" customHeight="1">
      <c r="B62" s="190"/>
      <c r="C62" s="179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214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67"/>
      <c r="AG62" s="167"/>
      <c r="AH62" s="168"/>
      <c r="AI62" s="167"/>
    </row>
    <row r="63" spans="2:37" ht="27" customHeight="1">
      <c r="B63" s="190"/>
      <c r="C63" s="179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214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67"/>
      <c r="AG63" s="167"/>
      <c r="AH63" s="168"/>
      <c r="AI63" s="167"/>
    </row>
    <row r="64" spans="2:37">
      <c r="B64" s="190"/>
      <c r="C64" s="94" t="s">
        <v>9</v>
      </c>
      <c r="D64" s="113" t="s">
        <v>72</v>
      </c>
      <c r="E64" s="113" t="s">
        <v>72</v>
      </c>
      <c r="F64" s="113" t="s">
        <v>72</v>
      </c>
      <c r="G64" s="113" t="s">
        <v>72</v>
      </c>
      <c r="H64" s="113" t="s">
        <v>72</v>
      </c>
      <c r="I64" s="113" t="s">
        <v>77</v>
      </c>
      <c r="J64" s="113" t="s">
        <v>77</v>
      </c>
      <c r="K64" s="113" t="s">
        <v>77</v>
      </c>
      <c r="L64" s="113" t="s">
        <v>72</v>
      </c>
      <c r="M64" s="113" t="s">
        <v>72</v>
      </c>
      <c r="N64" s="113" t="s">
        <v>72</v>
      </c>
      <c r="O64" s="113" t="s">
        <v>72</v>
      </c>
      <c r="P64" s="113" t="s">
        <v>77</v>
      </c>
      <c r="Q64" s="113" t="s">
        <v>77</v>
      </c>
      <c r="R64" s="113" t="s">
        <v>72</v>
      </c>
      <c r="S64" s="113" t="s">
        <v>72</v>
      </c>
      <c r="T64" s="113" t="s">
        <v>72</v>
      </c>
      <c r="U64" s="113" t="s">
        <v>72</v>
      </c>
      <c r="V64" s="113" t="s">
        <v>72</v>
      </c>
      <c r="W64" s="113" t="s">
        <v>77</v>
      </c>
      <c r="X64" s="113" t="s">
        <v>77</v>
      </c>
      <c r="Y64" s="113" t="s">
        <v>72</v>
      </c>
      <c r="Z64" s="113" t="s">
        <v>72</v>
      </c>
      <c r="AA64" s="113" t="s">
        <v>72</v>
      </c>
      <c r="AB64" s="113" t="s">
        <v>72</v>
      </c>
      <c r="AC64" s="113" t="s">
        <v>72</v>
      </c>
      <c r="AD64" s="113" t="s">
        <v>77</v>
      </c>
      <c r="AE64" s="113" t="s">
        <v>77</v>
      </c>
      <c r="AF64" s="94">
        <f>COUNTIF(D64:AE64,"■")</f>
        <v>9</v>
      </c>
      <c r="AG64" s="94">
        <f>COUNTIF(C64:AE64,"○")+COUNTIF(C64:AE64,"■")</f>
        <v>28</v>
      </c>
      <c r="AH64" s="104">
        <v>9</v>
      </c>
      <c r="AI64" s="94" t="str">
        <f>IF(AG64=0,"○",IF(AF64&gt;=AH64,"○","×"))</f>
        <v>○</v>
      </c>
      <c r="AJ64" s="93"/>
    </row>
    <row r="65" spans="2:38">
      <c r="B65" s="190"/>
      <c r="C65" s="94" t="s">
        <v>44</v>
      </c>
      <c r="D65" s="113" t="s">
        <v>72</v>
      </c>
      <c r="E65" s="113" t="s">
        <v>72</v>
      </c>
      <c r="F65" s="113" t="s">
        <v>72</v>
      </c>
      <c r="G65" s="113" t="s">
        <v>72</v>
      </c>
      <c r="H65" s="113" t="s">
        <v>72</v>
      </c>
      <c r="I65" s="113" t="s">
        <v>77</v>
      </c>
      <c r="J65" s="113" t="s">
        <v>77</v>
      </c>
      <c r="K65" s="113" t="s">
        <v>77</v>
      </c>
      <c r="L65" s="113" t="s">
        <v>72</v>
      </c>
      <c r="M65" s="113" t="s">
        <v>72</v>
      </c>
      <c r="N65" s="113" t="s">
        <v>72</v>
      </c>
      <c r="O65" s="113" t="s">
        <v>72</v>
      </c>
      <c r="P65" s="113" t="s">
        <v>77</v>
      </c>
      <c r="Q65" s="113" t="s">
        <v>77</v>
      </c>
      <c r="R65" s="113" t="s">
        <v>72</v>
      </c>
      <c r="S65" s="113" t="s">
        <v>72</v>
      </c>
      <c r="T65" s="113" t="s">
        <v>72</v>
      </c>
      <c r="U65" s="113" t="s">
        <v>72</v>
      </c>
      <c r="V65" s="113" t="s">
        <v>72</v>
      </c>
      <c r="W65" s="113" t="s">
        <v>77</v>
      </c>
      <c r="X65" s="113" t="s">
        <v>77</v>
      </c>
      <c r="Y65" s="113" t="s">
        <v>72</v>
      </c>
      <c r="Z65" s="113" t="s">
        <v>72</v>
      </c>
      <c r="AA65" s="113" t="s">
        <v>72</v>
      </c>
      <c r="AB65" s="113" t="s">
        <v>72</v>
      </c>
      <c r="AC65" s="113" t="s">
        <v>72</v>
      </c>
      <c r="AD65" s="113" t="s">
        <v>77</v>
      </c>
      <c r="AE65" s="113" t="s">
        <v>77</v>
      </c>
      <c r="AF65" s="94">
        <f>COUNTIF(D65:AE65,"■")</f>
        <v>9</v>
      </c>
      <c r="AG65" s="94">
        <f>COUNTIF(C65:AE65,"○")+COUNTIF(C65:AE65,"■")</f>
        <v>28</v>
      </c>
      <c r="AH65" s="104">
        <v>9</v>
      </c>
      <c r="AI65" s="94" t="str">
        <f>IF(AG65=0,"○",IF(AF65&gt;=AH65,"○","×"))</f>
        <v>○</v>
      </c>
    </row>
    <row r="66" spans="2:38" ht="27" customHeight="1">
      <c r="AH66" s="103"/>
    </row>
    <row r="67" spans="2:38" ht="18.75" customHeight="1">
      <c r="B67" s="215"/>
      <c r="C67" s="94" t="s">
        <v>1</v>
      </c>
      <c r="D67" s="95">
        <f>$AC$4+IF(WEEKDAY($AC$4,2)=1,0,8-WEEKDAY($AC$4,2))+D69</f>
        <v>46370</v>
      </c>
      <c r="E67" s="95">
        <f t="shared" ref="E67:AE67" si="20">$AC$4+IF(WEEKDAY($AC$4,2)=1,0,8-WEEKDAY($AC$4,2))+E69</f>
        <v>46371</v>
      </c>
      <c r="F67" s="95">
        <f t="shared" si="20"/>
        <v>46372</v>
      </c>
      <c r="G67" s="95">
        <f t="shared" si="20"/>
        <v>46373</v>
      </c>
      <c r="H67" s="95">
        <f t="shared" si="20"/>
        <v>46374</v>
      </c>
      <c r="I67" s="95">
        <f t="shared" si="20"/>
        <v>46375</v>
      </c>
      <c r="J67" s="95">
        <f t="shared" si="20"/>
        <v>46376</v>
      </c>
      <c r="K67" s="95">
        <f t="shared" si="20"/>
        <v>46377</v>
      </c>
      <c r="L67" s="95">
        <f t="shared" si="20"/>
        <v>46378</v>
      </c>
      <c r="M67" s="95">
        <f t="shared" si="20"/>
        <v>46379</v>
      </c>
      <c r="N67" s="95">
        <f t="shared" si="20"/>
        <v>46380</v>
      </c>
      <c r="O67" s="95">
        <f t="shared" si="20"/>
        <v>46381</v>
      </c>
      <c r="P67" s="95">
        <f t="shared" si="20"/>
        <v>46382</v>
      </c>
      <c r="Q67" s="95">
        <f t="shared" si="20"/>
        <v>46383</v>
      </c>
      <c r="R67" s="95">
        <f t="shared" si="20"/>
        <v>46384</v>
      </c>
      <c r="S67" s="95">
        <f t="shared" si="20"/>
        <v>46385</v>
      </c>
      <c r="T67" s="95">
        <f t="shared" si="20"/>
        <v>46386</v>
      </c>
      <c r="U67" s="95">
        <f t="shared" si="20"/>
        <v>46387</v>
      </c>
      <c r="V67" s="95">
        <f t="shared" si="20"/>
        <v>46388</v>
      </c>
      <c r="W67" s="95">
        <f t="shared" si="20"/>
        <v>46389</v>
      </c>
      <c r="X67" s="95">
        <f t="shared" si="20"/>
        <v>46390</v>
      </c>
      <c r="Y67" s="95">
        <f t="shared" si="20"/>
        <v>46391</v>
      </c>
      <c r="Z67" s="95">
        <f t="shared" si="20"/>
        <v>46392</v>
      </c>
      <c r="AA67" s="95">
        <f t="shared" si="20"/>
        <v>46393</v>
      </c>
      <c r="AB67" s="95">
        <f t="shared" si="20"/>
        <v>46394</v>
      </c>
      <c r="AC67" s="95">
        <f t="shared" si="20"/>
        <v>46395</v>
      </c>
      <c r="AD67" s="95">
        <f t="shared" si="20"/>
        <v>46396</v>
      </c>
      <c r="AE67" s="95">
        <f t="shared" si="20"/>
        <v>46397</v>
      </c>
      <c r="AF67" s="167" t="s">
        <v>118</v>
      </c>
      <c r="AG67" s="167" t="s">
        <v>119</v>
      </c>
      <c r="AH67" s="168" t="s">
        <v>117</v>
      </c>
      <c r="AI67" s="167" t="s">
        <v>22</v>
      </c>
      <c r="AK67" s="93"/>
    </row>
    <row r="68" spans="2:38">
      <c r="B68" s="215"/>
      <c r="C68" s="94" t="s">
        <v>2</v>
      </c>
      <c r="D68" s="96">
        <f>$AC$4+IF(WEEKDAY($AC$4,2)=1,0,8-WEEKDAY($AC$4,2))+D69</f>
        <v>46370</v>
      </c>
      <c r="E68" s="96">
        <f t="shared" ref="E68:AE68" si="21">$AC$4+IF(WEEKDAY($AC$4,2)=1,0,8-WEEKDAY($AC$4,2))+E69</f>
        <v>46371</v>
      </c>
      <c r="F68" s="96">
        <f t="shared" si="21"/>
        <v>46372</v>
      </c>
      <c r="G68" s="96">
        <f t="shared" si="21"/>
        <v>46373</v>
      </c>
      <c r="H68" s="96">
        <f t="shared" si="21"/>
        <v>46374</v>
      </c>
      <c r="I68" s="96">
        <f t="shared" si="21"/>
        <v>46375</v>
      </c>
      <c r="J68" s="96">
        <f t="shared" si="21"/>
        <v>46376</v>
      </c>
      <c r="K68" s="96">
        <f t="shared" si="21"/>
        <v>46377</v>
      </c>
      <c r="L68" s="96">
        <f t="shared" si="21"/>
        <v>46378</v>
      </c>
      <c r="M68" s="96">
        <f t="shared" si="21"/>
        <v>46379</v>
      </c>
      <c r="N68" s="96">
        <f t="shared" si="21"/>
        <v>46380</v>
      </c>
      <c r="O68" s="96">
        <f t="shared" si="21"/>
        <v>46381</v>
      </c>
      <c r="P68" s="96">
        <f t="shared" si="21"/>
        <v>46382</v>
      </c>
      <c r="Q68" s="96">
        <f t="shared" si="21"/>
        <v>46383</v>
      </c>
      <c r="R68" s="96">
        <f t="shared" si="21"/>
        <v>46384</v>
      </c>
      <c r="S68" s="96">
        <f t="shared" si="21"/>
        <v>46385</v>
      </c>
      <c r="T68" s="96">
        <f t="shared" si="21"/>
        <v>46386</v>
      </c>
      <c r="U68" s="96">
        <f t="shared" si="21"/>
        <v>46387</v>
      </c>
      <c r="V68" s="96">
        <f t="shared" si="21"/>
        <v>46388</v>
      </c>
      <c r="W68" s="96">
        <f t="shared" si="21"/>
        <v>46389</v>
      </c>
      <c r="X68" s="96">
        <f t="shared" si="21"/>
        <v>46390</v>
      </c>
      <c r="Y68" s="96">
        <f t="shared" si="21"/>
        <v>46391</v>
      </c>
      <c r="Z68" s="96">
        <f t="shared" si="21"/>
        <v>46392</v>
      </c>
      <c r="AA68" s="96">
        <f t="shared" si="21"/>
        <v>46393</v>
      </c>
      <c r="AB68" s="96">
        <f t="shared" si="21"/>
        <v>46394</v>
      </c>
      <c r="AC68" s="96">
        <f t="shared" si="21"/>
        <v>46395</v>
      </c>
      <c r="AD68" s="96">
        <f t="shared" si="21"/>
        <v>46396</v>
      </c>
      <c r="AE68" s="96">
        <f t="shared" si="21"/>
        <v>46397</v>
      </c>
      <c r="AF68" s="167"/>
      <c r="AG68" s="167"/>
      <c r="AH68" s="168"/>
      <c r="AI68" s="167"/>
    </row>
    <row r="69" spans="2:38" ht="16.5" hidden="1" customHeight="1">
      <c r="B69" s="215"/>
      <c r="C69" s="94"/>
      <c r="D69" s="97">
        <v>112</v>
      </c>
      <c r="E69" s="97">
        <v>113</v>
      </c>
      <c r="F69" s="97">
        <v>114</v>
      </c>
      <c r="G69" s="97">
        <v>115</v>
      </c>
      <c r="H69" s="97">
        <v>116</v>
      </c>
      <c r="I69" s="97">
        <v>117</v>
      </c>
      <c r="J69" s="97">
        <v>118</v>
      </c>
      <c r="K69" s="97">
        <v>119</v>
      </c>
      <c r="L69" s="97">
        <v>120</v>
      </c>
      <c r="M69" s="97">
        <v>121</v>
      </c>
      <c r="N69" s="97">
        <v>122</v>
      </c>
      <c r="O69" s="97">
        <v>123</v>
      </c>
      <c r="P69" s="97">
        <v>124</v>
      </c>
      <c r="Q69" s="97">
        <v>125</v>
      </c>
      <c r="R69" s="97">
        <v>126</v>
      </c>
      <c r="S69" s="97">
        <v>127</v>
      </c>
      <c r="T69" s="97">
        <v>128</v>
      </c>
      <c r="U69" s="97">
        <v>129</v>
      </c>
      <c r="V69" s="97">
        <v>130</v>
      </c>
      <c r="W69" s="97">
        <v>131</v>
      </c>
      <c r="X69" s="97">
        <v>132</v>
      </c>
      <c r="Y69" s="97">
        <v>133</v>
      </c>
      <c r="Z69" s="97">
        <v>134</v>
      </c>
      <c r="AA69" s="97">
        <v>135</v>
      </c>
      <c r="AB69" s="97">
        <v>136</v>
      </c>
      <c r="AC69" s="97">
        <v>137</v>
      </c>
      <c r="AD69" s="97">
        <v>138</v>
      </c>
      <c r="AE69" s="97">
        <v>139</v>
      </c>
      <c r="AF69" s="167"/>
      <c r="AG69" s="167"/>
      <c r="AH69" s="168"/>
      <c r="AI69" s="167"/>
      <c r="AJ69" s="91"/>
    </row>
    <row r="70" spans="2:38" ht="16.5" hidden="1" customHeight="1">
      <c r="B70" s="215"/>
      <c r="C70" s="94"/>
      <c r="D70" s="97">
        <f t="shared" ref="D70:AE70" si="22">WEEKDAY(D13)</f>
        <v>2</v>
      </c>
      <c r="E70" s="97">
        <f t="shared" si="22"/>
        <v>3</v>
      </c>
      <c r="F70" s="97">
        <f t="shared" si="22"/>
        <v>4</v>
      </c>
      <c r="G70" s="97">
        <f t="shared" si="22"/>
        <v>5</v>
      </c>
      <c r="H70" s="97">
        <f t="shared" si="22"/>
        <v>6</v>
      </c>
      <c r="I70" s="97">
        <f t="shared" si="22"/>
        <v>7</v>
      </c>
      <c r="J70" s="97">
        <f t="shared" si="22"/>
        <v>1</v>
      </c>
      <c r="K70" s="97">
        <f t="shared" si="22"/>
        <v>2</v>
      </c>
      <c r="L70" s="97">
        <f t="shared" si="22"/>
        <v>3</v>
      </c>
      <c r="M70" s="97">
        <f t="shared" si="22"/>
        <v>4</v>
      </c>
      <c r="N70" s="97">
        <f t="shared" si="22"/>
        <v>5</v>
      </c>
      <c r="O70" s="97">
        <f t="shared" si="22"/>
        <v>6</v>
      </c>
      <c r="P70" s="97">
        <f t="shared" si="22"/>
        <v>7</v>
      </c>
      <c r="Q70" s="97">
        <f t="shared" si="22"/>
        <v>1</v>
      </c>
      <c r="R70" s="97">
        <f t="shared" si="22"/>
        <v>2</v>
      </c>
      <c r="S70" s="97">
        <f t="shared" si="22"/>
        <v>3</v>
      </c>
      <c r="T70" s="97">
        <f t="shared" si="22"/>
        <v>4</v>
      </c>
      <c r="U70" s="97">
        <f t="shared" si="22"/>
        <v>5</v>
      </c>
      <c r="V70" s="97">
        <f t="shared" si="22"/>
        <v>6</v>
      </c>
      <c r="W70" s="97">
        <f t="shared" si="22"/>
        <v>7</v>
      </c>
      <c r="X70" s="97">
        <f t="shared" si="22"/>
        <v>1</v>
      </c>
      <c r="Y70" s="97">
        <f t="shared" si="22"/>
        <v>2</v>
      </c>
      <c r="Z70" s="97">
        <f t="shared" si="22"/>
        <v>3</v>
      </c>
      <c r="AA70" s="97">
        <f t="shared" si="22"/>
        <v>4</v>
      </c>
      <c r="AB70" s="97">
        <f t="shared" si="22"/>
        <v>5</v>
      </c>
      <c r="AC70" s="97">
        <f t="shared" si="22"/>
        <v>6</v>
      </c>
      <c r="AD70" s="97">
        <f t="shared" si="22"/>
        <v>7</v>
      </c>
      <c r="AE70" s="97">
        <f t="shared" si="22"/>
        <v>1</v>
      </c>
      <c r="AF70" s="167"/>
      <c r="AG70" s="167"/>
      <c r="AH70" s="168"/>
      <c r="AI70" s="167"/>
      <c r="AJ70" s="91"/>
    </row>
    <row r="71" spans="2:38">
      <c r="B71" s="215"/>
      <c r="C71" s="94" t="s">
        <v>3</v>
      </c>
      <c r="D71" s="98">
        <f t="shared" ref="D71:AE71" si="23">D68</f>
        <v>46370</v>
      </c>
      <c r="E71" s="98">
        <f t="shared" si="23"/>
        <v>46371</v>
      </c>
      <c r="F71" s="98">
        <f t="shared" si="23"/>
        <v>46372</v>
      </c>
      <c r="G71" s="98">
        <f t="shared" si="23"/>
        <v>46373</v>
      </c>
      <c r="H71" s="98">
        <f t="shared" si="23"/>
        <v>46374</v>
      </c>
      <c r="I71" s="98">
        <f t="shared" si="23"/>
        <v>46375</v>
      </c>
      <c r="J71" s="98">
        <f t="shared" si="23"/>
        <v>46376</v>
      </c>
      <c r="K71" s="98">
        <f t="shared" si="23"/>
        <v>46377</v>
      </c>
      <c r="L71" s="98">
        <f t="shared" si="23"/>
        <v>46378</v>
      </c>
      <c r="M71" s="98">
        <f t="shared" si="23"/>
        <v>46379</v>
      </c>
      <c r="N71" s="98">
        <f t="shared" si="23"/>
        <v>46380</v>
      </c>
      <c r="O71" s="98">
        <f t="shared" si="23"/>
        <v>46381</v>
      </c>
      <c r="P71" s="98">
        <f t="shared" si="23"/>
        <v>46382</v>
      </c>
      <c r="Q71" s="98">
        <f t="shared" si="23"/>
        <v>46383</v>
      </c>
      <c r="R71" s="98">
        <f t="shared" si="23"/>
        <v>46384</v>
      </c>
      <c r="S71" s="98">
        <f t="shared" si="23"/>
        <v>46385</v>
      </c>
      <c r="T71" s="98">
        <f t="shared" si="23"/>
        <v>46386</v>
      </c>
      <c r="U71" s="98">
        <f t="shared" si="23"/>
        <v>46387</v>
      </c>
      <c r="V71" s="98">
        <f t="shared" si="23"/>
        <v>46388</v>
      </c>
      <c r="W71" s="98">
        <f t="shared" si="23"/>
        <v>46389</v>
      </c>
      <c r="X71" s="98">
        <f t="shared" si="23"/>
        <v>46390</v>
      </c>
      <c r="Y71" s="98">
        <f t="shared" si="23"/>
        <v>46391</v>
      </c>
      <c r="Z71" s="98">
        <f t="shared" si="23"/>
        <v>46392</v>
      </c>
      <c r="AA71" s="98">
        <f t="shared" si="23"/>
        <v>46393</v>
      </c>
      <c r="AB71" s="98">
        <f t="shared" si="23"/>
        <v>46394</v>
      </c>
      <c r="AC71" s="98">
        <f t="shared" si="23"/>
        <v>46395</v>
      </c>
      <c r="AD71" s="98">
        <f t="shared" si="23"/>
        <v>46396</v>
      </c>
      <c r="AE71" s="98">
        <f t="shared" si="23"/>
        <v>46397</v>
      </c>
      <c r="AF71" s="167"/>
      <c r="AG71" s="167"/>
      <c r="AH71" s="168"/>
      <c r="AI71" s="167"/>
      <c r="AJ71" s="91"/>
    </row>
    <row r="72" spans="2:38" ht="27" customHeight="1">
      <c r="B72" s="215"/>
      <c r="C72" s="178" t="s">
        <v>8</v>
      </c>
      <c r="D72" s="191"/>
      <c r="E72" s="176"/>
      <c r="F72" s="176"/>
      <c r="G72" s="176"/>
      <c r="H72" s="176" t="s">
        <v>124</v>
      </c>
      <c r="I72" s="176"/>
      <c r="J72" s="176"/>
      <c r="K72" s="176" t="s">
        <v>18</v>
      </c>
      <c r="L72" s="185"/>
      <c r="M72" s="185"/>
      <c r="N72" s="185"/>
      <c r="O72" s="185"/>
      <c r="P72" s="185"/>
      <c r="Q72" s="185"/>
      <c r="R72" s="193" t="s">
        <v>121</v>
      </c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67"/>
      <c r="AG72" s="167"/>
      <c r="AH72" s="168"/>
      <c r="AI72" s="167"/>
    </row>
    <row r="73" spans="2:38" ht="27" customHeight="1">
      <c r="B73" s="215"/>
      <c r="C73" s="179"/>
      <c r="D73" s="214"/>
      <c r="E73" s="177"/>
      <c r="F73" s="177"/>
      <c r="G73" s="177"/>
      <c r="H73" s="177"/>
      <c r="I73" s="177"/>
      <c r="J73" s="177"/>
      <c r="K73" s="177"/>
      <c r="L73" s="186"/>
      <c r="M73" s="186"/>
      <c r="N73" s="186"/>
      <c r="O73" s="186"/>
      <c r="P73" s="186"/>
      <c r="Q73" s="186"/>
      <c r="R73" s="194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67"/>
      <c r="AG73" s="167"/>
      <c r="AH73" s="168"/>
      <c r="AI73" s="167"/>
    </row>
    <row r="74" spans="2:38" ht="27" customHeight="1">
      <c r="B74" s="215"/>
      <c r="C74" s="179"/>
      <c r="D74" s="214"/>
      <c r="E74" s="177"/>
      <c r="F74" s="177"/>
      <c r="G74" s="177"/>
      <c r="H74" s="177"/>
      <c r="I74" s="177"/>
      <c r="J74" s="177"/>
      <c r="K74" s="213"/>
      <c r="L74" s="212"/>
      <c r="M74" s="212"/>
      <c r="N74" s="212"/>
      <c r="O74" s="212"/>
      <c r="P74" s="212"/>
      <c r="Q74" s="212"/>
      <c r="R74" s="195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67"/>
      <c r="AG74" s="167"/>
      <c r="AH74" s="168"/>
      <c r="AI74" s="167"/>
    </row>
    <row r="75" spans="2:38">
      <c r="B75" s="215"/>
      <c r="C75" s="94" t="s">
        <v>9</v>
      </c>
      <c r="D75" s="113" t="s">
        <v>72</v>
      </c>
      <c r="E75" s="113" t="s">
        <v>72</v>
      </c>
      <c r="F75" s="113" t="s">
        <v>72</v>
      </c>
      <c r="G75" s="113" t="s">
        <v>72</v>
      </c>
      <c r="H75" s="113" t="s">
        <v>72</v>
      </c>
      <c r="I75" s="113" t="s">
        <v>77</v>
      </c>
      <c r="J75" s="113" t="s">
        <v>77</v>
      </c>
      <c r="K75" s="113" t="s">
        <v>78</v>
      </c>
      <c r="L75" s="113" t="s">
        <v>78</v>
      </c>
      <c r="M75" s="113" t="s">
        <v>78</v>
      </c>
      <c r="N75" s="113" t="s">
        <v>78</v>
      </c>
      <c r="O75" s="113" t="s">
        <v>78</v>
      </c>
      <c r="P75" s="113" t="s">
        <v>78</v>
      </c>
      <c r="Q75" s="113" t="s">
        <v>78</v>
      </c>
      <c r="R75" s="113" t="s">
        <v>78</v>
      </c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94">
        <f>COUNTIF(D75:AE75,"■")</f>
        <v>2</v>
      </c>
      <c r="AG75" s="94">
        <f>COUNTIF(C75:AE75,"○")+COUNTIF(C75:AE75,"■")</f>
        <v>7</v>
      </c>
      <c r="AH75" s="104">
        <v>2</v>
      </c>
      <c r="AI75" s="94" t="str">
        <f>IF(AG75=0,"○",IF(AF75&gt;=AH75,"○","×"))</f>
        <v>○</v>
      </c>
    </row>
    <row r="76" spans="2:38" ht="18" customHeight="1">
      <c r="B76" s="215"/>
      <c r="C76" s="94" t="s">
        <v>44</v>
      </c>
      <c r="D76" s="113" t="s">
        <v>72</v>
      </c>
      <c r="E76" s="113" t="s">
        <v>72</v>
      </c>
      <c r="F76" s="113" t="s">
        <v>72</v>
      </c>
      <c r="G76" s="113" t="s">
        <v>72</v>
      </c>
      <c r="H76" s="113" t="s">
        <v>72</v>
      </c>
      <c r="I76" s="113" t="s">
        <v>77</v>
      </c>
      <c r="J76" s="113" t="s">
        <v>77</v>
      </c>
      <c r="K76" s="113" t="s">
        <v>78</v>
      </c>
      <c r="L76" s="113" t="s">
        <v>78</v>
      </c>
      <c r="M76" s="113" t="s">
        <v>78</v>
      </c>
      <c r="N76" s="113" t="s">
        <v>78</v>
      </c>
      <c r="O76" s="113" t="s">
        <v>78</v>
      </c>
      <c r="P76" s="113" t="s">
        <v>78</v>
      </c>
      <c r="Q76" s="113" t="s">
        <v>78</v>
      </c>
      <c r="R76" s="113" t="s">
        <v>78</v>
      </c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94">
        <f>COUNTIF(D76:AE76,"■")</f>
        <v>2</v>
      </c>
      <c r="AG76" s="94">
        <f>COUNTIF(C76:AE76,"○")+COUNTIF(C76:AE76,"■")</f>
        <v>7</v>
      </c>
      <c r="AH76" s="104">
        <v>2</v>
      </c>
      <c r="AI76" s="94" t="str">
        <f>IF(AG76=0,"○",IF(AF76&gt;=AH76,"○","×"))</f>
        <v>○</v>
      </c>
      <c r="AJ76" s="88" t="s">
        <v>125</v>
      </c>
    </row>
    <row r="77" spans="2:38" ht="25.5" customHeight="1"/>
    <row r="78" spans="2:38" ht="25.5" customHeight="1">
      <c r="C78" s="34" t="s">
        <v>100</v>
      </c>
      <c r="D78" s="35"/>
      <c r="E78" s="35"/>
      <c r="F78" s="35"/>
      <c r="G78" s="36"/>
      <c r="S78" s="196" t="s">
        <v>22</v>
      </c>
      <c r="T78" s="197"/>
      <c r="U78" s="197"/>
      <c r="V78" s="197"/>
      <c r="W78" s="197"/>
      <c r="X78" s="198"/>
      <c r="Y78" s="199" t="s">
        <v>127</v>
      </c>
      <c r="Z78" s="200"/>
      <c r="AA78" s="200"/>
      <c r="AB78" s="201"/>
      <c r="AE78" s="93"/>
    </row>
    <row r="79" spans="2:38" ht="25.5" customHeight="1">
      <c r="C79" s="37" t="s">
        <v>14</v>
      </c>
      <c r="D79" s="134" t="s">
        <v>49</v>
      </c>
      <c r="E79" s="134"/>
      <c r="F79" s="3"/>
      <c r="G79" s="46"/>
      <c r="S79" s="202" t="s">
        <v>126</v>
      </c>
      <c r="T79" s="203"/>
      <c r="U79" s="203"/>
      <c r="V79" s="203"/>
      <c r="W79" s="203"/>
      <c r="X79" s="204"/>
      <c r="Y79" s="205">
        <v>38</v>
      </c>
      <c r="Z79" s="206"/>
      <c r="AA79" s="206"/>
      <c r="AB79" s="207"/>
      <c r="AE79" s="93"/>
    </row>
    <row r="80" spans="2:38" ht="25.5" customHeight="1">
      <c r="C80" s="37" t="s">
        <v>78</v>
      </c>
      <c r="D80" s="1" t="s">
        <v>53</v>
      </c>
      <c r="E80" s="1"/>
      <c r="F80" s="1"/>
      <c r="G80" s="46"/>
      <c r="T80" s="100"/>
      <c r="AH80" s="93"/>
      <c r="AK80" s="88" t="s">
        <v>23</v>
      </c>
      <c r="AL80" s="88" t="s">
        <v>127</v>
      </c>
    </row>
    <row r="81" spans="3:38" ht="25.5" customHeight="1">
      <c r="C81" s="39" t="s">
        <v>77</v>
      </c>
      <c r="D81" s="40" t="s">
        <v>50</v>
      </c>
      <c r="E81" s="40"/>
      <c r="F81" s="41"/>
      <c r="G81" s="42"/>
      <c r="V81" s="202" t="s">
        <v>11</v>
      </c>
      <c r="W81" s="203"/>
      <c r="X81" s="203"/>
      <c r="Y81" s="203"/>
      <c r="Z81" s="204"/>
      <c r="AA81" s="202" t="str">
        <f>IF(Y78="達成",AK80,AK81)</f>
        <v>４週８休以上（港湾）</v>
      </c>
      <c r="AB81" s="203"/>
      <c r="AC81" s="203"/>
      <c r="AD81" s="203"/>
      <c r="AE81" s="204"/>
      <c r="AH81" s="93"/>
      <c r="AK81" s="88" t="s">
        <v>24</v>
      </c>
      <c r="AL81" s="88" t="s">
        <v>128</v>
      </c>
    </row>
    <row r="82" spans="3:38">
      <c r="AH82" s="93"/>
    </row>
    <row r="84" spans="3:38" ht="19.8">
      <c r="Q84" s="101"/>
      <c r="R84" s="101"/>
      <c r="S84" s="101"/>
      <c r="T84" s="101"/>
      <c r="U84" s="101"/>
      <c r="V84" s="101"/>
      <c r="W84" s="101"/>
      <c r="X84" s="101"/>
      <c r="Y84" s="101"/>
    </row>
    <row r="85" spans="3:38" ht="19.8">
      <c r="Q85" s="101"/>
      <c r="R85" s="101"/>
      <c r="S85" s="101"/>
      <c r="T85" s="101"/>
      <c r="U85" s="101"/>
      <c r="V85" s="101"/>
      <c r="W85" s="101"/>
      <c r="X85" s="101"/>
      <c r="Y85" s="101"/>
    </row>
    <row r="86" spans="3:38" ht="19.8">
      <c r="Q86" s="101"/>
      <c r="R86" s="101"/>
      <c r="S86" s="101"/>
      <c r="T86" s="101"/>
      <c r="U86" s="102"/>
      <c r="V86" s="102"/>
      <c r="W86" s="102"/>
      <c r="X86" s="101"/>
      <c r="Y86" s="101"/>
    </row>
    <row r="87" spans="3:38">
      <c r="D87" s="88" t="e">
        <f>WEEKDAY(#REF!)</f>
        <v>#REF!</v>
      </c>
      <c r="E87" s="88" t="e">
        <f>WEEKDAY(#REF!)</f>
        <v>#REF!</v>
      </c>
      <c r="F87" s="88" t="e">
        <f>WEEKDAY(#REF!)</f>
        <v>#REF!</v>
      </c>
      <c r="G87" s="88">
        <f t="shared" ref="G87:AE87" si="24">WEEKDAY(D13)</f>
        <v>2</v>
      </c>
      <c r="H87" s="88">
        <f t="shared" si="24"/>
        <v>3</v>
      </c>
      <c r="I87" s="88">
        <f t="shared" si="24"/>
        <v>4</v>
      </c>
      <c r="J87" s="88">
        <f t="shared" si="24"/>
        <v>5</v>
      </c>
      <c r="K87" s="88">
        <f t="shared" si="24"/>
        <v>6</v>
      </c>
      <c r="L87" s="88">
        <f t="shared" si="24"/>
        <v>7</v>
      </c>
      <c r="M87" s="88">
        <f t="shared" si="24"/>
        <v>1</v>
      </c>
      <c r="N87" s="88">
        <f t="shared" si="24"/>
        <v>2</v>
      </c>
      <c r="O87" s="88">
        <f t="shared" si="24"/>
        <v>3</v>
      </c>
      <c r="P87" s="88">
        <f t="shared" si="24"/>
        <v>4</v>
      </c>
      <c r="Q87" s="88">
        <f t="shared" si="24"/>
        <v>5</v>
      </c>
      <c r="R87" s="88">
        <f t="shared" si="24"/>
        <v>6</v>
      </c>
      <c r="S87" s="88">
        <f t="shared" si="24"/>
        <v>7</v>
      </c>
      <c r="T87" s="88">
        <f t="shared" si="24"/>
        <v>1</v>
      </c>
      <c r="U87" s="88">
        <f t="shared" si="24"/>
        <v>2</v>
      </c>
      <c r="V87" s="88">
        <f t="shared" si="24"/>
        <v>3</v>
      </c>
      <c r="W87" s="88">
        <f t="shared" si="24"/>
        <v>4</v>
      </c>
      <c r="X87" s="88">
        <f t="shared" si="24"/>
        <v>5</v>
      </c>
      <c r="Y87" s="88">
        <f t="shared" si="24"/>
        <v>6</v>
      </c>
      <c r="Z87" s="88">
        <f t="shared" si="24"/>
        <v>7</v>
      </c>
      <c r="AA87" s="88">
        <f t="shared" si="24"/>
        <v>1</v>
      </c>
      <c r="AB87" s="88">
        <f t="shared" si="24"/>
        <v>2</v>
      </c>
      <c r="AC87" s="88">
        <f t="shared" si="24"/>
        <v>3</v>
      </c>
      <c r="AD87" s="88">
        <f t="shared" si="24"/>
        <v>4</v>
      </c>
      <c r="AE87" s="88">
        <f t="shared" si="24"/>
        <v>5</v>
      </c>
      <c r="AF87" s="88">
        <f>COUNTIF(D87:AE87,7)+COUNTIF(D87:AE87,1)</f>
        <v>6</v>
      </c>
    </row>
    <row r="88" spans="3:38">
      <c r="D88" s="88">
        <f t="shared" ref="D88:AE88" si="25">WEEKDAY(D24)</f>
        <v>2</v>
      </c>
      <c r="E88" s="88">
        <f t="shared" si="25"/>
        <v>3</v>
      </c>
      <c r="F88" s="88">
        <f t="shared" si="25"/>
        <v>4</v>
      </c>
      <c r="G88" s="88">
        <f t="shared" si="25"/>
        <v>5</v>
      </c>
      <c r="H88" s="88">
        <f t="shared" si="25"/>
        <v>6</v>
      </c>
      <c r="I88" s="88">
        <f t="shared" si="25"/>
        <v>7</v>
      </c>
      <c r="J88" s="88">
        <f t="shared" si="25"/>
        <v>1</v>
      </c>
      <c r="K88" s="88">
        <f t="shared" si="25"/>
        <v>2</v>
      </c>
      <c r="L88" s="88">
        <f t="shared" si="25"/>
        <v>3</v>
      </c>
      <c r="M88" s="88">
        <f t="shared" si="25"/>
        <v>4</v>
      </c>
      <c r="N88" s="88">
        <f t="shared" si="25"/>
        <v>5</v>
      </c>
      <c r="O88" s="88">
        <f t="shared" si="25"/>
        <v>6</v>
      </c>
      <c r="P88" s="88">
        <f t="shared" si="25"/>
        <v>7</v>
      </c>
      <c r="Q88" s="88">
        <f t="shared" si="25"/>
        <v>1</v>
      </c>
      <c r="R88" s="88">
        <f t="shared" si="25"/>
        <v>2</v>
      </c>
      <c r="S88" s="88">
        <f t="shared" si="25"/>
        <v>3</v>
      </c>
      <c r="T88" s="88">
        <f t="shared" si="25"/>
        <v>4</v>
      </c>
      <c r="U88" s="88">
        <f t="shared" si="25"/>
        <v>5</v>
      </c>
      <c r="V88" s="88">
        <f t="shared" si="25"/>
        <v>6</v>
      </c>
      <c r="W88" s="88">
        <f t="shared" si="25"/>
        <v>7</v>
      </c>
      <c r="X88" s="88">
        <f t="shared" si="25"/>
        <v>1</v>
      </c>
      <c r="Y88" s="88">
        <f t="shared" si="25"/>
        <v>2</v>
      </c>
      <c r="Z88" s="88">
        <f t="shared" si="25"/>
        <v>3</v>
      </c>
      <c r="AA88" s="88">
        <f t="shared" si="25"/>
        <v>4</v>
      </c>
      <c r="AB88" s="88">
        <f t="shared" si="25"/>
        <v>5</v>
      </c>
      <c r="AC88" s="88">
        <f t="shared" si="25"/>
        <v>6</v>
      </c>
      <c r="AD88" s="88">
        <f t="shared" si="25"/>
        <v>7</v>
      </c>
      <c r="AE88" s="88">
        <f t="shared" si="25"/>
        <v>1</v>
      </c>
      <c r="AF88" s="88">
        <f>COUNTIF(D88:AE88,7)+COUNTIF(D88:AE88,1)</f>
        <v>8</v>
      </c>
    </row>
  </sheetData>
  <mergeCells count="203">
    <mergeCell ref="AF23:AF30"/>
    <mergeCell ref="AG23:AG30"/>
    <mergeCell ref="AH23:AH30"/>
    <mergeCell ref="AI23:AI30"/>
    <mergeCell ref="AG34:AG41"/>
    <mergeCell ref="AH34:AH41"/>
    <mergeCell ref="AI34:AI41"/>
    <mergeCell ref="AE39:AE41"/>
    <mergeCell ref="Y39:Y41"/>
    <mergeCell ref="Z39:Z41"/>
    <mergeCell ref="AA39:AA41"/>
    <mergeCell ref="AB39:AB41"/>
    <mergeCell ref="C17:C19"/>
    <mergeCell ref="D17:D19"/>
    <mergeCell ref="E17:E19"/>
    <mergeCell ref="F17:F19"/>
    <mergeCell ref="G17:G19"/>
    <mergeCell ref="H17:H19"/>
    <mergeCell ref="AC3:AD3"/>
    <mergeCell ref="AC4:AD4"/>
    <mergeCell ref="AF12:AF19"/>
    <mergeCell ref="U9:V9"/>
    <mergeCell ref="W8:Z8"/>
    <mergeCell ref="W9:Z9"/>
    <mergeCell ref="W10:Z10"/>
    <mergeCell ref="AA10:AI10"/>
    <mergeCell ref="AA9:AI9"/>
    <mergeCell ref="AA8:AI8"/>
    <mergeCell ref="E4:N4"/>
    <mergeCell ref="E5:N5"/>
    <mergeCell ref="AG12:AG19"/>
    <mergeCell ref="AH12:AH19"/>
    <mergeCell ref="AI12:AI19"/>
    <mergeCell ref="K17:K19"/>
    <mergeCell ref="L17:L19"/>
    <mergeCell ref="M17:M19"/>
    <mergeCell ref="O17:O19"/>
    <mergeCell ref="P17:P19"/>
    <mergeCell ref="Q17:Q19"/>
    <mergeCell ref="R17:R19"/>
    <mergeCell ref="S17:S19"/>
    <mergeCell ref="T17:T19"/>
    <mergeCell ref="I17:I19"/>
    <mergeCell ref="J17:J19"/>
    <mergeCell ref="O28:O30"/>
    <mergeCell ref="P28:P30"/>
    <mergeCell ref="Q28:Q30"/>
    <mergeCell ref="R28:R30"/>
    <mergeCell ref="N28:N30"/>
    <mergeCell ref="N17:N19"/>
    <mergeCell ref="J28:J30"/>
    <mergeCell ref="AE28:AE30"/>
    <mergeCell ref="Y28:Y30"/>
    <mergeCell ref="Z28:Z30"/>
    <mergeCell ref="AD28:AD30"/>
    <mergeCell ref="S28:S30"/>
    <mergeCell ref="T28:T30"/>
    <mergeCell ref="U28:U30"/>
    <mergeCell ref="V28:V30"/>
    <mergeCell ref="W28:W30"/>
    <mergeCell ref="X28:X30"/>
    <mergeCell ref="AA28:AC30"/>
    <mergeCell ref="Q39:Q41"/>
    <mergeCell ref="R39:R41"/>
    <mergeCell ref="G39:G41"/>
    <mergeCell ref="H39:H41"/>
    <mergeCell ref="I39:I41"/>
    <mergeCell ref="J39:J41"/>
    <mergeCell ref="K39:K41"/>
    <mergeCell ref="L39:L41"/>
    <mergeCell ref="C28:C30"/>
    <mergeCell ref="E28:E30"/>
    <mergeCell ref="F28:F30"/>
    <mergeCell ref="G28:G30"/>
    <mergeCell ref="H28:H30"/>
    <mergeCell ref="M28:M30"/>
    <mergeCell ref="I28:I30"/>
    <mergeCell ref="D28:D30"/>
    <mergeCell ref="L28:L30"/>
    <mergeCell ref="M39:M41"/>
    <mergeCell ref="N39:N41"/>
    <mergeCell ref="N50:N52"/>
    <mergeCell ref="C39:C41"/>
    <mergeCell ref="D39:D41"/>
    <mergeCell ref="E39:E41"/>
    <mergeCell ref="F39:F41"/>
    <mergeCell ref="O39:O41"/>
    <mergeCell ref="P39:P41"/>
    <mergeCell ref="J50:J52"/>
    <mergeCell ref="AE50:AE52"/>
    <mergeCell ref="Y50:Y52"/>
    <mergeCell ref="Z50:Z52"/>
    <mergeCell ref="AA50:AA52"/>
    <mergeCell ref="AB50:AB52"/>
    <mergeCell ref="AF34:AF41"/>
    <mergeCell ref="AC39:AC41"/>
    <mergeCell ref="AD39:AD41"/>
    <mergeCell ref="S39:S41"/>
    <mergeCell ref="T39:T41"/>
    <mergeCell ref="U39:U41"/>
    <mergeCell ref="V39:V41"/>
    <mergeCell ref="W39:W41"/>
    <mergeCell ref="X39:X41"/>
    <mergeCell ref="AG56:AG63"/>
    <mergeCell ref="AH56:AH63"/>
    <mergeCell ref="AI56:AI63"/>
    <mergeCell ref="C61:C63"/>
    <mergeCell ref="D61:D63"/>
    <mergeCell ref="E61:E63"/>
    <mergeCell ref="F61:F63"/>
    <mergeCell ref="AF45:AF52"/>
    <mergeCell ref="AG45:AG52"/>
    <mergeCell ref="AH45:AH52"/>
    <mergeCell ref="AI45:AI52"/>
    <mergeCell ref="C50:C52"/>
    <mergeCell ref="D50:D52"/>
    <mergeCell ref="E50:E52"/>
    <mergeCell ref="F50:F52"/>
    <mergeCell ref="O50:O52"/>
    <mergeCell ref="P50:P52"/>
    <mergeCell ref="Q50:Q52"/>
    <mergeCell ref="R50:R52"/>
    <mergeCell ref="G50:G52"/>
    <mergeCell ref="H50:H52"/>
    <mergeCell ref="I50:I52"/>
    <mergeCell ref="K50:K52"/>
    <mergeCell ref="L50:L52"/>
    <mergeCell ref="AG67:AG74"/>
    <mergeCell ref="AH67:AH74"/>
    <mergeCell ref="AI67:AI74"/>
    <mergeCell ref="C72:C74"/>
    <mergeCell ref="D72:D74"/>
    <mergeCell ref="E72:E74"/>
    <mergeCell ref="F72:F74"/>
    <mergeCell ref="Y61:Y63"/>
    <mergeCell ref="Z61:Z63"/>
    <mergeCell ref="AA61:AA63"/>
    <mergeCell ref="AB61:AB63"/>
    <mergeCell ref="AC61:AC63"/>
    <mergeCell ref="AD61:AD63"/>
    <mergeCell ref="S61:S63"/>
    <mergeCell ref="T61:T63"/>
    <mergeCell ref="U61:U63"/>
    <mergeCell ref="V61:V63"/>
    <mergeCell ref="W61:W63"/>
    <mergeCell ref="X61:X63"/>
    <mergeCell ref="M61:M63"/>
    <mergeCell ref="N61:N63"/>
    <mergeCell ref="O61:O63"/>
    <mergeCell ref="P61:P63"/>
    <mergeCell ref="Q61:Q63"/>
    <mergeCell ref="AF67:AF74"/>
    <mergeCell ref="R61:R63"/>
    <mergeCell ref="G61:G63"/>
    <mergeCell ref="H61:H63"/>
    <mergeCell ref="I61:I63"/>
    <mergeCell ref="J61:J63"/>
    <mergeCell ref="K61:K63"/>
    <mergeCell ref="L61:L63"/>
    <mergeCell ref="S72:S74"/>
    <mergeCell ref="T72:T74"/>
    <mergeCell ref="U72:U74"/>
    <mergeCell ref="V72:V74"/>
    <mergeCell ref="W72:W74"/>
    <mergeCell ref="X72:X74"/>
    <mergeCell ref="AF56:AF63"/>
    <mergeCell ref="V81:Z81"/>
    <mergeCell ref="AA81:AE81"/>
    <mergeCell ref="AE72:AE74"/>
    <mergeCell ref="Y78:AB78"/>
    <mergeCell ref="Y79:AB79"/>
    <mergeCell ref="Y72:Y74"/>
    <mergeCell ref="Z72:Z74"/>
    <mergeCell ref="AA72:AA74"/>
    <mergeCell ref="AB72:AB74"/>
    <mergeCell ref="AC72:AC74"/>
    <mergeCell ref="AD72:AD74"/>
    <mergeCell ref="S79:X79"/>
    <mergeCell ref="S78:X78"/>
    <mergeCell ref="D79:E79"/>
    <mergeCell ref="K72:Q74"/>
    <mergeCell ref="V17:AE19"/>
    <mergeCell ref="U17:U19"/>
    <mergeCell ref="B23:B32"/>
    <mergeCell ref="B34:B43"/>
    <mergeCell ref="B45:B54"/>
    <mergeCell ref="B56:B65"/>
    <mergeCell ref="B67:B76"/>
    <mergeCell ref="R72:R74"/>
    <mergeCell ref="G72:G74"/>
    <mergeCell ref="H72:H74"/>
    <mergeCell ref="I72:I74"/>
    <mergeCell ref="J72:J74"/>
    <mergeCell ref="AE61:AE63"/>
    <mergeCell ref="AC50:AC52"/>
    <mergeCell ref="AD50:AD52"/>
    <mergeCell ref="S50:S52"/>
    <mergeCell ref="T50:T52"/>
    <mergeCell ref="U50:U52"/>
    <mergeCell ref="V50:V52"/>
    <mergeCell ref="W50:W52"/>
    <mergeCell ref="X50:X52"/>
    <mergeCell ref="M50:M52"/>
  </mergeCells>
  <phoneticPr fontId="1"/>
  <dataValidations count="3">
    <dataValidation type="list" allowBlank="1" showInputMessage="1" showErrorMessage="1" sqref="AA81" xr:uid="{EF895561-62AE-48A6-B291-B2DFA90289ED}">
      <formula1>$AK$80:$AK$82</formula1>
    </dataValidation>
    <dataValidation type="list" allowBlank="1" showInputMessage="1" showErrorMessage="1" sqref="D20:AE21 D64:AE65 D42:AE43 D75:R75 D53:AE54 D76:AE76 D31:AE32" xr:uid="{2EB2C4CF-49AE-4FD2-A0BE-982A2022CC50}">
      <formula1>$C$79:$C$81</formula1>
    </dataValidation>
    <dataValidation type="list" allowBlank="1" showInputMessage="1" showErrorMessage="1" sqref="Y78:AB78" xr:uid="{730C63BB-B384-4682-908A-C3322B6634A0}">
      <formula1>$AL$80:$AL$81</formula1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完全週休・月単位・通期</vt:lpstr>
      <vt:lpstr>完全週休・月単位・通期(記入例)</vt:lpstr>
      <vt:lpstr>港湾(土曜起算)</vt:lpstr>
      <vt:lpstr>港湾(土曜起算記入例)</vt:lpstr>
      <vt:lpstr>港湾(月曜起算)</vt:lpstr>
      <vt:lpstr>港湾(月曜起算記入例)</vt:lpstr>
      <vt:lpstr>完全週休・月単位・通期!Print_Area</vt:lpstr>
      <vt:lpstr>'完全週休・月単位・通期(記入例)'!Print_Area</vt:lpstr>
      <vt:lpstr>'港湾(月曜起算)'!Print_Area</vt:lpstr>
      <vt:lpstr>'港湾(月曜起算記入例)'!Print_Area</vt:lpstr>
      <vt:lpstr>'港湾(土曜起算)'!Print_Area</vt:lpstr>
      <vt:lpstr>'港湾(土曜起算記入例)'!Print_Area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2026-08-13T07:14:27Z</dcterms:created>
  <dcterms:modified xsi:type="dcterms:W3CDTF">2026-08-13T07:14:35Z</dcterms:modified>
</cp:coreProperties>
</file>